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UNDEB\FUNDEB 2025\DEMONSTRATIVO DE DESPESA DE PESSOAL 2025 (HORA AULA)\CPS\"/>
    </mc:Choice>
  </mc:AlternateContent>
  <xr:revisionPtr revIDLastSave="0" documentId="8_{7787BE24-D17B-43CF-9426-7D7BCACB4E04}" xr6:coauthVersionLast="47" xr6:coauthVersionMax="47" xr10:uidLastSave="{00000000-0000-0000-0000-000000000000}"/>
  <bookViews>
    <workbookView xWindow="28680" yWindow="1305" windowWidth="24240" windowHeight="13140" firstSheet="11" activeTab="14" xr2:uid="{1459197F-1D36-4BF6-B52B-39432D733F92}"/>
  </bookViews>
  <sheets>
    <sheet name="48062 - JANEIRO 2025 Hora" sheetId="14" r:id="rId1"/>
    <sheet name="48062 - FEVEREIRO 2025 Hora " sheetId="31" r:id="rId2"/>
    <sheet name="48062 - MARÇO 2025 Hora" sheetId="32" r:id="rId3"/>
    <sheet name="48062 - ABRIL 2025 Hora" sheetId="33" r:id="rId4"/>
    <sheet name="48062 - BONUS 2025 Hora" sheetId="34" r:id="rId5"/>
    <sheet name="48062 - BONUS 2025 Hora SUPLEME" sheetId="35" r:id="rId6"/>
    <sheet name="48062 - MAIO 2025 Hora" sheetId="36" r:id="rId7"/>
    <sheet name="48062 - MAIO 2025 FINAL Hora" sheetId="37" r:id="rId8"/>
    <sheet name="48062 - JUNHO 2025 Hora " sheetId="38" r:id="rId9"/>
    <sheet name="48062 - JULHO 2025 Hora " sheetId="39" r:id="rId10"/>
    <sheet name="48062 - AGOSTO 2025 Hora" sheetId="40" r:id="rId11"/>
    <sheet name="48062 - SETEMBRO 2025 Hora" sheetId="41" r:id="rId12"/>
    <sheet name="48062 - OUTUBRO 2025 Hora" sheetId="42" r:id="rId13"/>
    <sheet name="48062 - 13 01 2025 Hora " sheetId="43" r:id="rId14"/>
    <sheet name="48062 - NOVEMBRO 2025 Hora" sheetId="44" r:id="rId15"/>
    <sheet name="48062 - FEVEREIRO 2024 Hora" sheetId="15" state="hidden" r:id="rId16"/>
    <sheet name="48062 - MARÇO 2024 Hora" sheetId="16" state="hidden" r:id="rId17"/>
    <sheet name="48062 - ABRIL 2024 Hora" sheetId="17" state="hidden" r:id="rId18"/>
    <sheet name="48062 - MAIO 2024 Hora " sheetId="18" state="hidden" r:id="rId19"/>
    <sheet name="48062 - JUNHO 2024 Hora" sheetId="19" state="hidden" r:id="rId20"/>
    <sheet name="48062 - JULHO 2024 Hora" sheetId="20" state="hidden" r:id="rId21"/>
    <sheet name="48062 - AGOSTO 2024 Hora " sheetId="21" state="hidden" r:id="rId22"/>
    <sheet name="48062 - SETEMBRO 2024 Hora " sheetId="22" state="hidden" r:id="rId23"/>
    <sheet name="48062 - OUTUBRO 2024 Hora" sheetId="23" state="hidden" r:id="rId24"/>
    <sheet name="48062 - BONUS 2024 Hora" sheetId="24" state="hidden" r:id="rId25"/>
    <sheet name="48062 - 13-01 PARCELA 2024 Hora" sheetId="25" state="hidden" r:id="rId26"/>
    <sheet name="48062 - NOVEMBRO 2024 Hora" sheetId="26" state="hidden" r:id="rId27"/>
    <sheet name="48062 - 13-02 PARCELA 2024 " sheetId="27" state="hidden" r:id="rId28"/>
    <sheet name="48062 - DEZEMBRO 2024 Hora " sheetId="28" state="hidden" r:id="rId29"/>
    <sheet name="48062 - FERIAS COLETI 2024 Hora" sheetId="29" state="hidden" r:id="rId30"/>
    <sheet name="48062 -13 RECALCULO 2024" sheetId="30" state="hidden" r:id="rId3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44" l="1"/>
  <c r="G14" i="44"/>
  <c r="G15" i="44" s="1"/>
  <c r="H14" i="43"/>
  <c r="H15" i="43" s="1"/>
  <c r="G14" i="43"/>
  <c r="G15" i="43" s="1"/>
  <c r="F13" i="43"/>
  <c r="F14" i="43" s="1"/>
  <c r="F15" i="43" s="1"/>
  <c r="H14" i="42"/>
  <c r="H15" i="42" s="1"/>
  <c r="G14" i="42"/>
  <c r="G15" i="42" s="1"/>
  <c r="F13" i="42"/>
  <c r="I13" i="42" s="1"/>
  <c r="H14" i="41"/>
  <c r="G14" i="41"/>
  <c r="G15" i="41" s="1"/>
  <c r="F13" i="41"/>
  <c r="F14" i="41" s="1"/>
  <c r="H14" i="40"/>
  <c r="H15" i="40" s="1"/>
  <c r="G14" i="40"/>
  <c r="G15" i="40" s="1"/>
  <c r="F13" i="40"/>
  <c r="F14" i="40" s="1"/>
  <c r="F15" i="40" s="1"/>
  <c r="H14" i="39"/>
  <c r="H15" i="39" s="1"/>
  <c r="G14" i="39"/>
  <c r="G15" i="39" s="1"/>
  <c r="F13" i="39"/>
  <c r="J13" i="39" s="1"/>
  <c r="H14" i="38"/>
  <c r="H15" i="38" s="1"/>
  <c r="G14" i="38"/>
  <c r="G15" i="38" s="1"/>
  <c r="F13" i="38"/>
  <c r="J13" i="38" s="1"/>
  <c r="H13" i="37"/>
  <c r="H14" i="37"/>
  <c r="H15" i="37" s="1"/>
  <c r="G13" i="37"/>
  <c r="G14" i="37" s="1"/>
  <c r="G15" i="37" s="1"/>
  <c r="H14" i="36"/>
  <c r="H15" i="36" s="1"/>
  <c r="G14" i="36"/>
  <c r="G15" i="36" s="1"/>
  <c r="F13" i="36"/>
  <c r="I13" i="36" s="1"/>
  <c r="H14" i="35"/>
  <c r="H15" i="35" s="1"/>
  <c r="G14" i="35"/>
  <c r="G15" i="35" s="1"/>
  <c r="F13" i="35"/>
  <c r="F14" i="35" s="1"/>
  <c r="H15" i="34"/>
  <c r="H14" i="34"/>
  <c r="G14" i="34"/>
  <c r="G15" i="34" s="1"/>
  <c r="F13" i="34"/>
  <c r="J13" i="34" s="1"/>
  <c r="H14" i="33"/>
  <c r="H15" i="33" s="1"/>
  <c r="G14" i="33"/>
  <c r="G15" i="33" s="1"/>
  <c r="F13" i="33"/>
  <c r="J13" i="33" s="1"/>
  <c r="H14" i="32"/>
  <c r="H15" i="32" s="1"/>
  <c r="G14" i="32"/>
  <c r="G15" i="32" s="1"/>
  <c r="F13" i="32"/>
  <c r="J13" i="32" s="1"/>
  <c r="F14" i="44" l="1"/>
  <c r="H13" i="44"/>
  <c r="I14" i="43"/>
  <c r="I15" i="43" s="1"/>
  <c r="J14" i="43"/>
  <c r="J15" i="43" s="1"/>
  <c r="I13" i="43"/>
  <c r="J13" i="43"/>
  <c r="J13" i="42"/>
  <c r="F14" i="42"/>
  <c r="F15" i="42" s="1"/>
  <c r="I14" i="41"/>
  <c r="I15" i="41" s="1"/>
  <c r="F15" i="41"/>
  <c r="J14" i="41"/>
  <c r="J15" i="41" s="1"/>
  <c r="I13" i="41"/>
  <c r="J13" i="41"/>
  <c r="H15" i="41"/>
  <c r="I13" i="40"/>
  <c r="J13" i="40"/>
  <c r="I14" i="40"/>
  <c r="I15" i="40" s="1"/>
  <c r="J14" i="40"/>
  <c r="J15" i="40" s="1"/>
  <c r="F14" i="39"/>
  <c r="I13" i="39"/>
  <c r="F14" i="38"/>
  <c r="I13" i="38"/>
  <c r="F13" i="37"/>
  <c r="F14" i="37" s="1"/>
  <c r="F15" i="37" s="1"/>
  <c r="I13" i="37"/>
  <c r="J13" i="36"/>
  <c r="F14" i="36"/>
  <c r="F15" i="35"/>
  <c r="I14" i="35"/>
  <c r="I15" i="35" s="1"/>
  <c r="J14" i="35"/>
  <c r="J15" i="35" s="1"/>
  <c r="I13" i="35"/>
  <c r="J13" i="35"/>
  <c r="F14" i="34"/>
  <c r="I13" i="34"/>
  <c r="F14" i="33"/>
  <c r="I13" i="33"/>
  <c r="F14" i="32"/>
  <c r="I13" i="32"/>
  <c r="F15" i="44" l="1"/>
  <c r="H14" i="44"/>
  <c r="H15" i="44" s="1"/>
  <c r="I14" i="42"/>
  <c r="I15" i="42" s="1"/>
  <c r="J14" i="42"/>
  <c r="J15" i="42" s="1"/>
  <c r="F15" i="39"/>
  <c r="J14" i="39"/>
  <c r="J15" i="39" s="1"/>
  <c r="I14" i="39"/>
  <c r="I15" i="39" s="1"/>
  <c r="F15" i="38"/>
  <c r="J14" i="38"/>
  <c r="J15" i="38" s="1"/>
  <c r="I14" i="38"/>
  <c r="I15" i="38" s="1"/>
  <c r="I14" i="37"/>
  <c r="I15" i="37" s="1"/>
  <c r="J13" i="37"/>
  <c r="J14" i="37"/>
  <c r="J15" i="37" s="1"/>
  <c r="F15" i="36"/>
  <c r="J14" i="36"/>
  <c r="J15" i="36" s="1"/>
  <c r="I14" i="36"/>
  <c r="I15" i="36" s="1"/>
  <c r="F15" i="34"/>
  <c r="J14" i="34"/>
  <c r="J15" i="34" s="1"/>
  <c r="I14" i="34"/>
  <c r="I15" i="34" s="1"/>
  <c r="F15" i="33"/>
  <c r="J14" i="33"/>
  <c r="J15" i="33" s="1"/>
  <c r="I14" i="33"/>
  <c r="I15" i="33" s="1"/>
  <c r="F15" i="32"/>
  <c r="J14" i="32"/>
  <c r="J15" i="32" s="1"/>
  <c r="I14" i="32"/>
  <c r="I15" i="32" s="1"/>
  <c r="H14" i="31" l="1"/>
  <c r="G14" i="31"/>
  <c r="G15" i="31" s="1"/>
  <c r="F13" i="31"/>
  <c r="F14" i="31" s="1"/>
  <c r="F15" i="31" s="1"/>
  <c r="H14" i="30"/>
  <c r="H15" i="30" s="1"/>
  <c r="G14" i="30"/>
  <c r="G15" i="30" s="1"/>
  <c r="F13" i="30"/>
  <c r="F14" i="30" s="1"/>
  <c r="H14" i="29"/>
  <c r="H15" i="29" s="1"/>
  <c r="G14" i="29"/>
  <c r="G15" i="29" s="1"/>
  <c r="F13" i="29"/>
  <c r="J13" i="29" s="1"/>
  <c r="J14" i="31" l="1"/>
  <c r="J15" i="31" s="1"/>
  <c r="I14" i="31"/>
  <c r="I15" i="31" s="1"/>
  <c r="I13" i="31"/>
  <c r="J13" i="31"/>
  <c r="H15" i="31"/>
  <c r="I14" i="30"/>
  <c r="I15" i="30" s="1"/>
  <c r="F15" i="30"/>
  <c r="J14" i="30"/>
  <c r="J15" i="30" s="1"/>
  <c r="I13" i="30"/>
  <c r="J13" i="30"/>
  <c r="F14" i="29"/>
  <c r="I13" i="29"/>
  <c r="F15" i="29" l="1"/>
  <c r="J14" i="29"/>
  <c r="J15" i="29" s="1"/>
  <c r="I14" i="29"/>
  <c r="I15" i="29" s="1"/>
  <c r="H15" i="28" l="1"/>
  <c r="H14" i="28"/>
  <c r="G14" i="28"/>
  <c r="G15" i="28" s="1"/>
  <c r="F13" i="28"/>
  <c r="J13" i="28" s="1"/>
  <c r="H15" i="27"/>
  <c r="H14" i="27"/>
  <c r="G14" i="27"/>
  <c r="G15" i="27" s="1"/>
  <c r="F13" i="27"/>
  <c r="J13" i="27" s="1"/>
  <c r="G15" i="26"/>
  <c r="H14" i="26"/>
  <c r="H15" i="26" s="1"/>
  <c r="G14" i="26"/>
  <c r="F13" i="26"/>
  <c r="F14" i="26" s="1"/>
  <c r="H14" i="25"/>
  <c r="H15" i="25" s="1"/>
  <c r="G14" i="25"/>
  <c r="G15" i="25" s="1"/>
  <c r="F13" i="25"/>
  <c r="J13" i="25" s="1"/>
  <c r="H14" i="24"/>
  <c r="H15" i="24" s="1"/>
  <c r="G14" i="24"/>
  <c r="G15" i="24" s="1"/>
  <c r="F13" i="24"/>
  <c r="I13" i="24" s="1"/>
  <c r="H14" i="23"/>
  <c r="H15" i="23" s="1"/>
  <c r="G14" i="23"/>
  <c r="G15" i="23" s="1"/>
  <c r="F13" i="23"/>
  <c r="I13" i="23" s="1"/>
  <c r="G14" i="22"/>
  <c r="G15" i="22" s="1"/>
  <c r="H14" i="22"/>
  <c r="H15" i="22" s="1"/>
  <c r="F13" i="22"/>
  <c r="F14" i="22" s="1"/>
  <c r="H14" i="21"/>
  <c r="H15" i="21" s="1"/>
  <c r="G14" i="21"/>
  <c r="G15" i="21" s="1"/>
  <c r="F13" i="21"/>
  <c r="J13" i="21" s="1"/>
  <c r="H14" i="20"/>
  <c r="H15" i="20" s="1"/>
  <c r="G14" i="20"/>
  <c r="G15" i="20" s="1"/>
  <c r="F13" i="20"/>
  <c r="J13" i="20" s="1"/>
  <c r="H14" i="19"/>
  <c r="H15" i="19" s="1"/>
  <c r="G14" i="19"/>
  <c r="G15" i="19" s="1"/>
  <c r="F13" i="19"/>
  <c r="J13" i="19" s="1"/>
  <c r="H15" i="18"/>
  <c r="H14" i="18"/>
  <c r="G14" i="18"/>
  <c r="G15" i="18" s="1"/>
  <c r="F13" i="18"/>
  <c r="J13" i="18" s="1"/>
  <c r="G15" i="17"/>
  <c r="H14" i="17"/>
  <c r="H15" i="17" s="1"/>
  <c r="G14" i="17"/>
  <c r="F13" i="17"/>
  <c r="F14" i="17" s="1"/>
  <c r="G14" i="16"/>
  <c r="G15" i="16" s="1"/>
  <c r="H14" i="16"/>
  <c r="H15" i="16" s="1"/>
  <c r="F13" i="16"/>
  <c r="J13" i="16" s="1"/>
  <c r="H14" i="15"/>
  <c r="H15" i="15" s="1"/>
  <c r="G14" i="15"/>
  <c r="G15" i="15" s="1"/>
  <c r="F13" i="15"/>
  <c r="J13" i="15" s="1"/>
  <c r="G14" i="14"/>
  <c r="F14" i="28" l="1"/>
  <c r="I13" i="28"/>
  <c r="F14" i="27"/>
  <c r="I13" i="27"/>
  <c r="F15" i="26"/>
  <c r="J14" i="26"/>
  <c r="J15" i="26" s="1"/>
  <c r="I14" i="26"/>
  <c r="I15" i="26" s="1"/>
  <c r="I13" i="26"/>
  <c r="J13" i="26"/>
  <c r="F14" i="25"/>
  <c r="I13" i="25"/>
  <c r="F14" i="24"/>
  <c r="J13" i="24"/>
  <c r="F14" i="23"/>
  <c r="J13" i="23"/>
  <c r="F15" i="22"/>
  <c r="J14" i="22"/>
  <c r="J15" i="22" s="1"/>
  <c r="I14" i="22"/>
  <c r="I15" i="22" s="1"/>
  <c r="I13" i="22"/>
  <c r="J13" i="22"/>
  <c r="F14" i="21"/>
  <c r="F15" i="21" s="1"/>
  <c r="I13" i="21"/>
  <c r="F14" i="20"/>
  <c r="F15" i="20" s="1"/>
  <c r="I13" i="20"/>
  <c r="F14" i="19"/>
  <c r="I13" i="19"/>
  <c r="F14" i="18"/>
  <c r="I13" i="18"/>
  <c r="I14" i="17"/>
  <c r="I15" i="17" s="1"/>
  <c r="F15" i="17"/>
  <c r="J14" i="17"/>
  <c r="J15" i="17" s="1"/>
  <c r="I13" i="17"/>
  <c r="J13" i="17"/>
  <c r="F14" i="16"/>
  <c r="I13" i="16"/>
  <c r="F14" i="15"/>
  <c r="I13" i="15"/>
  <c r="H14" i="14"/>
  <c r="G15" i="14"/>
  <c r="F13" i="14"/>
  <c r="F15" i="28" l="1"/>
  <c r="J14" i="28"/>
  <c r="J15" i="28" s="1"/>
  <c r="I14" i="28"/>
  <c r="I15" i="28" s="1"/>
  <c r="F15" i="27"/>
  <c r="J14" i="27"/>
  <c r="J15" i="27" s="1"/>
  <c r="I14" i="27"/>
  <c r="I15" i="27" s="1"/>
  <c r="F15" i="25"/>
  <c r="J14" i="25"/>
  <c r="J15" i="25" s="1"/>
  <c r="I14" i="25"/>
  <c r="I15" i="25" s="1"/>
  <c r="F15" i="24"/>
  <c r="J14" i="24"/>
  <c r="J15" i="24" s="1"/>
  <c r="I14" i="24"/>
  <c r="I15" i="24" s="1"/>
  <c r="F15" i="23"/>
  <c r="J14" i="23"/>
  <c r="J15" i="23" s="1"/>
  <c r="I14" i="23"/>
  <c r="I15" i="23" s="1"/>
  <c r="J14" i="21"/>
  <c r="J15" i="21" s="1"/>
  <c r="I14" i="21"/>
  <c r="I15" i="21" s="1"/>
  <c r="J14" i="20"/>
  <c r="J15" i="20" s="1"/>
  <c r="I14" i="20"/>
  <c r="I15" i="20" s="1"/>
  <c r="F15" i="19"/>
  <c r="J14" i="19"/>
  <c r="J15" i="19" s="1"/>
  <c r="I14" i="19"/>
  <c r="I15" i="19" s="1"/>
  <c r="F15" i="18"/>
  <c r="J14" i="18"/>
  <c r="J15" i="18" s="1"/>
  <c r="I14" i="18"/>
  <c r="I15" i="18" s="1"/>
  <c r="F15" i="16"/>
  <c r="J14" i="16"/>
  <c r="J15" i="16" s="1"/>
  <c r="I14" i="16"/>
  <c r="I15" i="16" s="1"/>
  <c r="F15" i="15"/>
  <c r="J14" i="15"/>
  <c r="J15" i="15" s="1"/>
  <c r="I14" i="15"/>
  <c r="I15" i="15" s="1"/>
  <c r="F14" i="14"/>
  <c r="J14" i="14" s="1"/>
  <c r="J15" i="14" s="1"/>
  <c r="I13" i="14"/>
  <c r="J13" i="14"/>
  <c r="H15" i="14"/>
  <c r="F15" i="14" l="1"/>
  <c r="I14" i="14"/>
  <c r="I15" i="14" s="1"/>
</calcChain>
</file>

<file path=xl/sharedStrings.xml><?xml version="1.0" encoding="utf-8"?>
<sst xmlns="http://schemas.openxmlformats.org/spreadsheetml/2006/main" count="308" uniqueCount="36">
  <si>
    <t>UNIDADE ORÇAMENTÁRIA</t>
  </si>
  <si>
    <t>TOTAL GERAL</t>
  </si>
  <si>
    <t>DOCENTES</t>
  </si>
  <si>
    <t>Centro Est. Edu. Tecn. Paula Souza</t>
  </si>
  <si>
    <t>TOTAL ENSINO MEDIO</t>
  </si>
  <si>
    <t>TOTAL NOVOTEC INTEGRADO</t>
  </si>
  <si>
    <t>PERC. ENS. MEDIO.</t>
  </si>
  <si>
    <t>PERC. NOVOTEC INTEGRADO</t>
  </si>
  <si>
    <t>FOLHA DE PAGAMENTO DE FEVEREIRO  / 2024 COM COBERTURA RECURSO FUNDEB</t>
  </si>
  <si>
    <t>FOLHA DE PAGAMENTO DE MARÇO  / 2024 COM COBERTURA RECURSO FUNDEB</t>
  </si>
  <si>
    <t>FOLHA DE PAGAMENTO DE ABRIL / 2024 COM COBERTURA RECURSO FUNDEB</t>
  </si>
  <si>
    <t>FOLHA DE PAGAMENTO DE JUNHO / 2024 COM COBERTURA RECURSO FUNDEB</t>
  </si>
  <si>
    <t>FOLHA DE PAGAMENTO DE JULHO / 2024 COM COBERTURA RECURSO FUNDEB</t>
  </si>
  <si>
    <t>FOLHA DE PAGAMENTO DE SETEMBRO / 2024 COM COBERTURA RECURSO FUNDEB</t>
  </si>
  <si>
    <t>FOLHA DE PAGAMENTO DE OUTUBRO / 2024 COM COBERTURA RECURSO FUNDEB</t>
  </si>
  <si>
    <t>FOLHA DE PAGAMENTO DE BONUS / 2024 COM COBERTURA RECURSO FUNDEB</t>
  </si>
  <si>
    <t>FOLHA DE PAGAMENTO DE 13-01 PARCELA  / 2024 COM COBERTURA RECURSO FUNDEB</t>
  </si>
  <si>
    <t>FOLHA DE PAGAMENTO DE NOVEMBRO / 2024 COM COBERTURA RECURSO FUNDEB</t>
  </si>
  <si>
    <t>FOLHA DE PAGAMENTO DE 13-02 PARCELA  / 2024 COM COBERTURA RECURSO FUNDEB</t>
  </si>
  <si>
    <t>FOLHA DE PAGAMENTO DE DEZEMBRO / 2024 COM COBERTURA RECURSO FUNDEB</t>
  </si>
  <si>
    <t>FOLHA DE PAGAMENTO DE FÉRIAS COLETIVAS JANEIRO / 2025 COM COBERTURA RECURSO FUNDEB</t>
  </si>
  <si>
    <t>FOLHA DE PAGAMENTO DE 13 SALARIO RECALCULO / 2024 COM COBERTURA RECURSO FUNDEB</t>
  </si>
  <si>
    <t>FOLHA DE PAGAMENTO DE JANEIRO  / 2025 COM COBERTURA RECURSO FUNDEB</t>
  </si>
  <si>
    <t>FOLHA DE PAGAMENTO DE FEVEREIRO  / 2025 COM COBERTURA RECURSO FUNDEB</t>
  </si>
  <si>
    <t>FOLHA DE PAGAMENTO DE MARÇO  / 2025 COM COBERTURA RECURSO FUNDEB</t>
  </si>
  <si>
    <t>FOLHA DE PAGAMENTO DE ABRIL   / 2025 COM COBERTURA RECURSO FUNDEB</t>
  </si>
  <si>
    <t>FOLHA DE PAGAMENTO DE BONUS POR RESULTADO   / 2025 COM COBERTURA RECURSO FUNDEB</t>
  </si>
  <si>
    <t>FOLHA DE PAGAMENTO DE BONUS POR RESULTADO SUPLEMENTAR  / 2025 COM COBERTURA RECURSO FUNDEB</t>
  </si>
  <si>
    <t>FOLHA DE PAGAMENTO DE MAIO   / 2025 COM COBERTURA RECURSO FUNDEB</t>
  </si>
  <si>
    <t>FOLHA DE PAGAMENTO DE JUNHO   / 2025 COM COBERTURA RECURSO FUNDEB</t>
  </si>
  <si>
    <t>FOLHA DE PAGAMENTO DE JULHO   / 2025 COM COBERTURA RECURSO FUNDEB</t>
  </si>
  <si>
    <t>TOTAL FUNDEB INTEGRADO</t>
  </si>
  <si>
    <t>FOLHA DE PAGAMENTO DE AGOSTO   / 2025 COM COBERTURA RECURSO FUNDEB</t>
  </si>
  <si>
    <t>FOLHA DE PAGAMENTO DE SETEMBRO   / 2025 COM COBERTURA RECURSO FUNDEB</t>
  </si>
  <si>
    <t>FOLHA DE PAGAMENTO DE 13 01 PARCELA   / 2025 COM COBERTURA RECURSO FUNDEB</t>
  </si>
  <si>
    <t>FOLHA DE PAGAMENTO DE NOVEMBRO   / 2025 COM COBERTURA RECURSO FUNDEB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</si>
</sst>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rgb="FFFF0000"/>
      <name val="Arial"/>
      <family val="2"/>
    </font>
    <font>
      <b/>
      <sz val="10"/>
      <color rgb="FF000000"/>
      <name val="Arial"/>
      <family val="2"/>
    </font>
    <font>
      <b/>
      <sz val="12"/>
      <color rgb="FFFF0000"/>
      <name val="Arial"/>
      <family val="2"/>
    </font>
    <font>
      <b/>
      <sz val="12"/>
      <color rgb="FF000000"/>
      <name val="Arial"/>
      <family val="2"/>
    </font>
    <font>
      <sz val="12"/>
      <color rgb="FFFF0000"/>
      <name val="Arial"/>
      <family val="2"/>
    </font>
    <font>
      <sz val="12"/>
      <color rgb="FF000000"/>
      <name val="Arial"/>
      <family val="2"/>
    </font>
    <font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4C6E7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 applyAlignment="1">
      <alignment vertical="center" wrapText="1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vertical="center"/>
    </xf>
    <xf numFmtId="4" fontId="6" fillId="3" borderId="8" xfId="0" applyNumberFormat="1" applyFont="1" applyFill="1" applyBorder="1" applyAlignment="1">
      <alignment horizontal="right" vertical="center"/>
    </xf>
    <xf numFmtId="10" fontId="6" fillId="3" borderId="8" xfId="0" applyNumberFormat="1" applyFont="1" applyFill="1" applyBorder="1" applyAlignment="1">
      <alignment horizontal="right" vertical="center"/>
    </xf>
    <xf numFmtId="0" fontId="5" fillId="3" borderId="8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vertical="center"/>
    </xf>
    <xf numFmtId="4" fontId="8" fillId="3" borderId="8" xfId="0" applyNumberFormat="1" applyFont="1" applyFill="1" applyBorder="1" applyAlignment="1">
      <alignment horizontal="right" vertical="center"/>
    </xf>
    <xf numFmtId="10" fontId="8" fillId="3" borderId="8" xfId="0" applyNumberFormat="1" applyFont="1" applyFill="1" applyBorder="1" applyAlignment="1">
      <alignment horizontal="right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vertical="center"/>
    </xf>
    <xf numFmtId="4" fontId="4" fillId="2" borderId="10" xfId="0" applyNumberFormat="1" applyFont="1" applyFill="1" applyBorder="1" applyAlignment="1">
      <alignment horizontal="right" vertical="center"/>
    </xf>
    <xf numFmtId="10" fontId="4" fillId="2" borderId="10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10" fontId="0" fillId="0" borderId="0" xfId="1" applyNumberFormat="1" applyFont="1"/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30684013-B0A5-4A89-8CD1-DC84AF838B75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39338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2D2381B-1F14-40F3-8644-9330C223206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DAD75E3C-4467-4EE8-8DDC-AF3757C275D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C1F0C0F9-47ED-4020-831B-E01B04864B0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B73AD5B-E551-48F9-B98D-9B3D290E364A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6AC792A-D205-4786-944D-E7317C373DF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E7490F91-AD57-4597-9DF6-44DE96D7FBC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3319B8E5-8CFB-4B41-87A6-35CC5BE1F2E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205B3314-D14E-404D-9AF9-3F1F8085086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F9D1AFE4-3339-4FCC-BDEC-485731C43B3F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C97ACB2E-4907-42C6-87FD-2D7E67B0500F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50777D8C-EAE4-42BD-AFD6-AEB5CFE0C81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002A131-F999-4B92-90D3-449B751D20A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6E144925-C2DE-4C61-B7E7-37F9166D1B6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6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1A2AAC8-71DA-42C4-855F-CBF40D6B47D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59D2A4C4-4FD5-4851-9123-3A95C89F4A6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88A32772-A9F3-4C07-A815-5C123049B5D6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3E65C58-C584-411D-B9A5-4535C223CE8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553925F-127A-4667-84C4-2A68A328A9B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9BEA888-58F7-48A0-971E-428C4C1FEF2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D0122604-0E68-4D9B-84A2-0F5373E1F08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66C815A-7284-464D-9818-186540EBDFD9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D57B3DB3-1DE2-49D5-ADED-834223AD0DB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66470CB-32D9-4108-ACCB-965F0702FDB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A53A01AF-A644-478F-AB8A-D95B999018B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23B01F2A-4049-4404-B0C6-C2E6A93ED2F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123B527D-75E4-4A00-BC38-1812C1FE8E09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E1790F8-0160-4C3F-A403-1E0062A30BA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BB62742-7E4D-4CB1-910A-157C8D32CE8E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A9EA5B66-E163-40D6-BB04-16500B2E4F1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944B691F-7ABD-4648-83D8-D8840C63686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CCB9E-889B-473B-A2FD-37CB2FBDBA9D}">
  <dimension ref="C8:K17"/>
  <sheetViews>
    <sheetView workbookViewId="0">
      <selection activeCell="G14" sqref="G14"/>
    </sheetView>
  </sheetViews>
  <sheetFormatPr defaultRowHeight="14.5" x14ac:dyDescent="0.35"/>
  <cols>
    <col min="3" max="3" width="14.1796875" bestFit="1" customWidth="1"/>
    <col min="4" max="4" width="40.81640625" bestFit="1" customWidth="1"/>
    <col min="5" max="5" width="14.1796875" bestFit="1" customWidth="1"/>
    <col min="6" max="6" width="17.7265625" customWidth="1"/>
    <col min="7" max="7" width="16" bestFit="1" customWidth="1"/>
    <col min="8" max="8" width="16.81640625" bestFit="1" customWidth="1"/>
    <col min="9" max="9" width="17.81640625" bestFit="1" customWidth="1"/>
    <col min="10" max="10" width="18.26953125" bestFit="1" customWidth="1"/>
  </cols>
  <sheetData>
    <row r="8" spans="3:11" x14ac:dyDescent="0.35">
      <c r="D8" s="18" t="s">
        <v>22</v>
      </c>
      <c r="E8" s="18"/>
      <c r="F8" s="18"/>
      <c r="G8" s="18"/>
      <c r="H8" s="18"/>
      <c r="I8" s="18"/>
    </row>
    <row r="9" spans="3:11" x14ac:dyDescent="0.35">
      <c r="D9" s="18"/>
      <c r="E9" s="18"/>
      <c r="F9" s="18"/>
      <c r="G9" s="18"/>
      <c r="H9" s="18"/>
      <c r="I9" s="18"/>
    </row>
    <row r="10" spans="3:11" ht="15" thickBot="1" x14ac:dyDescent="0.4"/>
    <row r="11" spans="3:11" ht="22.5" customHeight="1" x14ac:dyDescent="0.3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" thickBot="1" x14ac:dyDescent="0.4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5" x14ac:dyDescent="0.35">
      <c r="C13" s="2">
        <v>48062</v>
      </c>
      <c r="D13" s="3" t="s">
        <v>3</v>
      </c>
      <c r="E13" s="3"/>
      <c r="F13" s="4">
        <f>G13+H13</f>
        <v>16895220.850000001</v>
      </c>
      <c r="G13" s="4">
        <v>3483911.43</v>
      </c>
      <c r="H13" s="4">
        <v>13411309.42</v>
      </c>
      <c r="I13" s="5">
        <f>G13/F13</f>
        <v>0.20620691856774395</v>
      </c>
      <c r="J13" s="5">
        <f>H13/F13</f>
        <v>0.79379308143225591</v>
      </c>
      <c r="K13" s="1"/>
    </row>
    <row r="14" spans="3:11" ht="16" thickBot="1" x14ac:dyDescent="0.4">
      <c r="C14" s="2"/>
      <c r="D14" s="6"/>
      <c r="E14" s="7" t="s">
        <v>2</v>
      </c>
      <c r="F14" s="8">
        <f t="shared" ref="F14:H15" si="0">F13</f>
        <v>16895220.850000001</v>
      </c>
      <c r="G14" s="8">
        <f t="shared" si="0"/>
        <v>3483911.43</v>
      </c>
      <c r="H14" s="8">
        <f>H13</f>
        <v>13411309.42</v>
      </c>
      <c r="I14" s="9">
        <f>G14/F14</f>
        <v>0.20620691856774395</v>
      </c>
      <c r="J14" s="9">
        <f>H14/F14</f>
        <v>0.79379308143225591</v>
      </c>
      <c r="K14" s="1"/>
    </row>
    <row r="15" spans="3:11" ht="15" thickBot="1" x14ac:dyDescent="0.4">
      <c r="C15" s="10" t="s">
        <v>1</v>
      </c>
      <c r="D15" s="11"/>
      <c r="E15" s="11"/>
      <c r="F15" s="12">
        <f t="shared" si="0"/>
        <v>16895220.850000001</v>
      </c>
      <c r="G15" s="12">
        <f t="shared" si="0"/>
        <v>3483911.43</v>
      </c>
      <c r="H15" s="12">
        <f t="shared" si="0"/>
        <v>13411309.42</v>
      </c>
      <c r="I15" s="13">
        <f>I14</f>
        <v>0.20620691856774395</v>
      </c>
      <c r="J15" s="13">
        <f>J14</f>
        <v>0.79379308143225591</v>
      </c>
      <c r="K15" s="1"/>
    </row>
    <row r="16" spans="3:11" x14ac:dyDescent="0.35">
      <c r="C16" s="14"/>
    </row>
    <row r="17" spans="9:10" x14ac:dyDescent="0.3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DB6CB-1094-4801-81FC-0AE40B44AFDA}">
  <dimension ref="C8:K17"/>
  <sheetViews>
    <sheetView workbookViewId="0">
      <selection activeCell="G13" sqref="G13"/>
    </sheetView>
  </sheetViews>
  <sheetFormatPr defaultRowHeight="14.5" x14ac:dyDescent="0.35"/>
  <cols>
    <col min="3" max="3" width="14.1796875" bestFit="1" customWidth="1"/>
    <col min="4" max="4" width="40.81640625" bestFit="1" customWidth="1"/>
    <col min="5" max="5" width="14.1796875" bestFit="1" customWidth="1"/>
    <col min="6" max="6" width="17.7265625" customWidth="1"/>
    <col min="7" max="7" width="16" bestFit="1" customWidth="1"/>
    <col min="8" max="8" width="16.81640625" bestFit="1" customWidth="1"/>
    <col min="9" max="9" width="17.81640625" bestFit="1" customWidth="1"/>
    <col min="10" max="10" width="18.26953125" bestFit="1" customWidth="1"/>
  </cols>
  <sheetData>
    <row r="8" spans="3:11" x14ac:dyDescent="0.35">
      <c r="D8" s="18" t="s">
        <v>23</v>
      </c>
      <c r="E8" s="18"/>
      <c r="F8" s="18"/>
      <c r="G8" s="18"/>
      <c r="H8" s="18"/>
      <c r="I8" s="18"/>
    </row>
    <row r="9" spans="3:11" x14ac:dyDescent="0.35">
      <c r="D9" s="18"/>
      <c r="E9" s="18"/>
      <c r="F9" s="18"/>
      <c r="G9" s="18"/>
      <c r="H9" s="18"/>
      <c r="I9" s="18"/>
    </row>
    <row r="10" spans="3:11" ht="15" thickBot="1" x14ac:dyDescent="0.4"/>
    <row r="11" spans="3:11" ht="22.5" customHeight="1" x14ac:dyDescent="0.3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" thickBot="1" x14ac:dyDescent="0.4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5" x14ac:dyDescent="0.35">
      <c r="C13" s="2">
        <v>48062</v>
      </c>
      <c r="D13" s="3" t="s">
        <v>3</v>
      </c>
      <c r="E13" s="3"/>
      <c r="F13" s="4">
        <f>G13+H13</f>
        <v>58913949.600000001</v>
      </c>
      <c r="G13" s="4">
        <v>10515670.560000001</v>
      </c>
      <c r="H13" s="4">
        <v>48398279.039999999</v>
      </c>
      <c r="I13" s="5">
        <f>G13/F13</f>
        <v>0.17849203170720709</v>
      </c>
      <c r="J13" s="5">
        <f>H13/F13</f>
        <v>0.82150796829279293</v>
      </c>
      <c r="K13" s="1"/>
    </row>
    <row r="14" spans="3:11" ht="16" thickBot="1" x14ac:dyDescent="0.4">
      <c r="C14" s="2"/>
      <c r="D14" s="6"/>
      <c r="E14" s="7" t="s">
        <v>2</v>
      </c>
      <c r="F14" s="8">
        <f t="shared" ref="F14:H15" si="0">F13</f>
        <v>58913949.600000001</v>
      </c>
      <c r="G14" s="8">
        <f t="shared" si="0"/>
        <v>10515670.560000001</v>
      </c>
      <c r="H14" s="8">
        <f>H13</f>
        <v>48398279.039999999</v>
      </c>
      <c r="I14" s="9">
        <f>G14/F14</f>
        <v>0.17849203170720709</v>
      </c>
      <c r="J14" s="9">
        <f>H14/F14</f>
        <v>0.82150796829279293</v>
      </c>
      <c r="K14" s="1"/>
    </row>
    <row r="15" spans="3:11" ht="15" thickBot="1" x14ac:dyDescent="0.4">
      <c r="C15" s="10" t="s">
        <v>1</v>
      </c>
      <c r="D15" s="11"/>
      <c r="E15" s="11"/>
      <c r="F15" s="12">
        <f t="shared" si="0"/>
        <v>58913949.600000001</v>
      </c>
      <c r="G15" s="12">
        <f t="shared" si="0"/>
        <v>10515670.560000001</v>
      </c>
      <c r="H15" s="12">
        <f t="shared" si="0"/>
        <v>48398279.039999999</v>
      </c>
      <c r="I15" s="13">
        <f>I14</f>
        <v>0.17849203170720709</v>
      </c>
      <c r="J15" s="13">
        <f>J14</f>
        <v>0.82150796829279293</v>
      </c>
      <c r="K15" s="1"/>
    </row>
    <row r="16" spans="3:11" x14ac:dyDescent="0.35">
      <c r="C16" s="14"/>
    </row>
    <row r="17" spans="9:10" x14ac:dyDescent="0.3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D57C9-3CDE-48C0-86BD-71A215325CE0}">
  <dimension ref="C8:K17"/>
  <sheetViews>
    <sheetView workbookViewId="0">
      <selection activeCell="H14" sqref="H14"/>
    </sheetView>
  </sheetViews>
  <sheetFormatPr defaultRowHeight="14.5" x14ac:dyDescent="0.35"/>
  <cols>
    <col min="3" max="3" width="14.1796875" bestFit="1" customWidth="1"/>
    <col min="4" max="4" width="40.81640625" bestFit="1" customWidth="1"/>
    <col min="5" max="5" width="14.1796875" bestFit="1" customWidth="1"/>
    <col min="6" max="6" width="17.7265625" customWidth="1"/>
    <col min="7" max="7" width="16" bestFit="1" customWidth="1"/>
    <col min="8" max="8" width="16.81640625" bestFit="1" customWidth="1"/>
    <col min="9" max="9" width="17.81640625" bestFit="1" customWidth="1"/>
    <col min="10" max="10" width="18.26953125" bestFit="1" customWidth="1"/>
  </cols>
  <sheetData>
    <row r="8" spans="3:11" x14ac:dyDescent="0.35">
      <c r="D8" s="18" t="s">
        <v>24</v>
      </c>
      <c r="E8" s="18"/>
      <c r="F8" s="18"/>
      <c r="G8" s="18"/>
      <c r="H8" s="18"/>
      <c r="I8" s="18"/>
    </row>
    <row r="9" spans="3:11" x14ac:dyDescent="0.35">
      <c r="D9" s="18"/>
      <c r="E9" s="18"/>
      <c r="F9" s="18"/>
      <c r="G9" s="18"/>
      <c r="H9" s="18"/>
      <c r="I9" s="18"/>
    </row>
    <row r="10" spans="3:11" ht="15" thickBot="1" x14ac:dyDescent="0.4"/>
    <row r="11" spans="3:11" ht="22.5" customHeight="1" x14ac:dyDescent="0.3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" thickBot="1" x14ac:dyDescent="0.4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5" x14ac:dyDescent="0.35">
      <c r="C13" s="2">
        <v>48062</v>
      </c>
      <c r="D13" s="3" t="s">
        <v>3</v>
      </c>
      <c r="E13" s="3"/>
      <c r="F13" s="4">
        <f>G13+H13</f>
        <v>58261290.579999998</v>
      </c>
      <c r="G13" s="4">
        <v>10612649.689999999</v>
      </c>
      <c r="H13" s="4">
        <v>47648640.890000001</v>
      </c>
      <c r="I13" s="5">
        <f>G13/F13</f>
        <v>0.18215610372426461</v>
      </c>
      <c r="J13" s="5">
        <f>H13/F13</f>
        <v>0.81784389627573539</v>
      </c>
      <c r="K13" s="1"/>
    </row>
    <row r="14" spans="3:11" ht="16" thickBot="1" x14ac:dyDescent="0.4">
      <c r="C14" s="2"/>
      <c r="D14" s="6"/>
      <c r="E14" s="7" t="s">
        <v>2</v>
      </c>
      <c r="F14" s="8">
        <f t="shared" ref="F14:H15" si="0">F13</f>
        <v>58261290.579999998</v>
      </c>
      <c r="G14" s="8">
        <f t="shared" si="0"/>
        <v>10612649.689999999</v>
      </c>
      <c r="H14" s="8">
        <f>H13</f>
        <v>47648640.890000001</v>
      </c>
      <c r="I14" s="9">
        <f>G14/F14</f>
        <v>0.18215610372426461</v>
      </c>
      <c r="J14" s="9">
        <f>H14/F14</f>
        <v>0.81784389627573539</v>
      </c>
      <c r="K14" s="1"/>
    </row>
    <row r="15" spans="3:11" ht="15" thickBot="1" x14ac:dyDescent="0.4">
      <c r="C15" s="10" t="s">
        <v>1</v>
      </c>
      <c r="D15" s="11"/>
      <c r="E15" s="11"/>
      <c r="F15" s="12">
        <f t="shared" si="0"/>
        <v>58261290.579999998</v>
      </c>
      <c r="G15" s="12">
        <f t="shared" si="0"/>
        <v>10612649.689999999</v>
      </c>
      <c r="H15" s="12">
        <f t="shared" si="0"/>
        <v>47648640.890000001</v>
      </c>
      <c r="I15" s="13">
        <f>I14</f>
        <v>0.18215610372426461</v>
      </c>
      <c r="J15" s="13">
        <f>J14</f>
        <v>0.81784389627573539</v>
      </c>
      <c r="K15" s="1"/>
    </row>
    <row r="16" spans="3:11" x14ac:dyDescent="0.35">
      <c r="C16" s="14"/>
    </row>
    <row r="17" spans="9:10" x14ac:dyDescent="0.3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8B99E-3855-475D-ABE6-49979E38232C}">
  <dimension ref="C8:K17"/>
  <sheetViews>
    <sheetView workbookViewId="0">
      <selection activeCell="H14" sqref="H14"/>
    </sheetView>
  </sheetViews>
  <sheetFormatPr defaultRowHeight="14.5" x14ac:dyDescent="0.35"/>
  <cols>
    <col min="3" max="3" width="14.1796875" bestFit="1" customWidth="1"/>
    <col min="4" max="4" width="40.81640625" bestFit="1" customWidth="1"/>
    <col min="5" max="5" width="14.1796875" bestFit="1" customWidth="1"/>
    <col min="6" max="6" width="17.7265625" customWidth="1"/>
    <col min="7" max="7" width="16" bestFit="1" customWidth="1"/>
    <col min="8" max="8" width="16.81640625" bestFit="1" customWidth="1"/>
    <col min="9" max="9" width="17.81640625" bestFit="1" customWidth="1"/>
    <col min="10" max="10" width="18.26953125" bestFit="1" customWidth="1"/>
  </cols>
  <sheetData>
    <row r="8" spans="3:11" x14ac:dyDescent="0.35">
      <c r="D8" s="18" t="s">
        <v>25</v>
      </c>
      <c r="E8" s="18"/>
      <c r="F8" s="18"/>
      <c r="G8" s="18"/>
      <c r="H8" s="18"/>
      <c r="I8" s="18"/>
    </row>
    <row r="9" spans="3:11" x14ac:dyDescent="0.35">
      <c r="D9" s="18"/>
      <c r="E9" s="18"/>
      <c r="F9" s="18"/>
      <c r="G9" s="18"/>
      <c r="H9" s="18"/>
      <c r="I9" s="18"/>
    </row>
    <row r="10" spans="3:11" ht="15" thickBot="1" x14ac:dyDescent="0.4"/>
    <row r="11" spans="3:11" ht="22.5" customHeight="1" x14ac:dyDescent="0.3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" thickBot="1" x14ac:dyDescent="0.4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5" x14ac:dyDescent="0.35">
      <c r="C13" s="2">
        <v>48062</v>
      </c>
      <c r="D13" s="3" t="s">
        <v>3</v>
      </c>
      <c r="E13" s="3"/>
      <c r="F13" s="4">
        <f>G13+H13</f>
        <v>58342086.689999998</v>
      </c>
      <c r="G13" s="4">
        <v>10665353.07</v>
      </c>
      <c r="H13" s="4">
        <v>47676733.619999997</v>
      </c>
      <c r="I13" s="5">
        <f>G13/F13</f>
        <v>0.18280719245902585</v>
      </c>
      <c r="J13" s="5">
        <f>H13/F13</f>
        <v>0.81719280754097412</v>
      </c>
      <c r="K13" s="1"/>
    </row>
    <row r="14" spans="3:11" ht="16" thickBot="1" x14ac:dyDescent="0.4">
      <c r="C14" s="2"/>
      <c r="D14" s="6"/>
      <c r="E14" s="7" t="s">
        <v>2</v>
      </c>
      <c r="F14" s="8">
        <f t="shared" ref="F14:H15" si="0">F13</f>
        <v>58342086.689999998</v>
      </c>
      <c r="G14" s="8">
        <f t="shared" si="0"/>
        <v>10665353.07</v>
      </c>
      <c r="H14" s="8">
        <f>H13</f>
        <v>47676733.619999997</v>
      </c>
      <c r="I14" s="9">
        <f>G14/F14</f>
        <v>0.18280719245902585</v>
      </c>
      <c r="J14" s="9">
        <f>H14/F14</f>
        <v>0.81719280754097412</v>
      </c>
      <c r="K14" s="1"/>
    </row>
    <row r="15" spans="3:11" ht="15" thickBot="1" x14ac:dyDescent="0.4">
      <c r="C15" s="10" t="s">
        <v>1</v>
      </c>
      <c r="D15" s="11"/>
      <c r="E15" s="11"/>
      <c r="F15" s="12">
        <f t="shared" si="0"/>
        <v>58342086.689999998</v>
      </c>
      <c r="G15" s="12">
        <f t="shared" si="0"/>
        <v>10665353.07</v>
      </c>
      <c r="H15" s="12">
        <f t="shared" si="0"/>
        <v>47676733.619999997</v>
      </c>
      <c r="I15" s="13">
        <f>I14</f>
        <v>0.18280719245902585</v>
      </c>
      <c r="J15" s="13">
        <f>J14</f>
        <v>0.81719280754097412</v>
      </c>
      <c r="K15" s="1"/>
    </row>
    <row r="16" spans="3:11" x14ac:dyDescent="0.35">
      <c r="C16" s="14"/>
    </row>
    <row r="17" spans="9:10" x14ac:dyDescent="0.3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C45DA-0BE5-4702-B341-C4342FD29EC5}">
  <dimension ref="C8:K17"/>
  <sheetViews>
    <sheetView workbookViewId="0">
      <selection activeCell="G14" sqref="G14"/>
    </sheetView>
  </sheetViews>
  <sheetFormatPr defaultRowHeight="14.5" x14ac:dyDescent="0.35"/>
  <cols>
    <col min="3" max="3" width="14.1796875" bestFit="1" customWidth="1"/>
    <col min="4" max="4" width="40.81640625" bestFit="1" customWidth="1"/>
    <col min="5" max="5" width="14.1796875" bestFit="1" customWidth="1"/>
    <col min="6" max="6" width="17.7265625" customWidth="1"/>
    <col min="7" max="7" width="16" bestFit="1" customWidth="1"/>
    <col min="8" max="8" width="16.81640625" bestFit="1" customWidth="1"/>
    <col min="9" max="9" width="17.81640625" bestFit="1" customWidth="1"/>
    <col min="10" max="10" width="18.26953125" bestFit="1" customWidth="1"/>
  </cols>
  <sheetData>
    <row r="8" spans="3:11" x14ac:dyDescent="0.35">
      <c r="D8" s="18" t="s">
        <v>26</v>
      </c>
      <c r="E8" s="18"/>
      <c r="F8" s="18"/>
      <c r="G8" s="18"/>
      <c r="H8" s="18"/>
      <c r="I8" s="18"/>
    </row>
    <row r="9" spans="3:11" x14ac:dyDescent="0.35">
      <c r="D9" s="18"/>
      <c r="E9" s="18"/>
      <c r="F9" s="18"/>
      <c r="G9" s="18"/>
      <c r="H9" s="18"/>
      <c r="I9" s="18"/>
    </row>
    <row r="10" spans="3:11" ht="15" thickBot="1" x14ac:dyDescent="0.4"/>
    <row r="11" spans="3:11" ht="22.5" customHeight="1" x14ac:dyDescent="0.3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" thickBot="1" x14ac:dyDescent="0.4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5" x14ac:dyDescent="0.35">
      <c r="C13" s="2">
        <v>48062</v>
      </c>
      <c r="D13" s="3" t="s">
        <v>3</v>
      </c>
      <c r="E13" s="3"/>
      <c r="F13" s="4">
        <f>G13+H13</f>
        <v>33635508.769999996</v>
      </c>
      <c r="G13" s="4">
        <v>6562334.2300000004</v>
      </c>
      <c r="H13" s="4">
        <v>27073174.539999999</v>
      </c>
      <c r="I13" s="5">
        <f>G13/F13</f>
        <v>0.19510138154512005</v>
      </c>
      <c r="J13" s="5">
        <f>H13/F13</f>
        <v>0.80489861845488009</v>
      </c>
      <c r="K13" s="1"/>
    </row>
    <row r="14" spans="3:11" ht="16" thickBot="1" x14ac:dyDescent="0.4">
      <c r="C14" s="2"/>
      <c r="D14" s="6"/>
      <c r="E14" s="7" t="s">
        <v>2</v>
      </c>
      <c r="F14" s="8">
        <f t="shared" ref="F14:H15" si="0">F13</f>
        <v>33635508.769999996</v>
      </c>
      <c r="G14" s="8">
        <f t="shared" si="0"/>
        <v>6562334.2300000004</v>
      </c>
      <c r="H14" s="8">
        <f>H13</f>
        <v>27073174.539999999</v>
      </c>
      <c r="I14" s="9">
        <f>G14/F14</f>
        <v>0.19510138154512005</v>
      </c>
      <c r="J14" s="9">
        <f>H14/F14</f>
        <v>0.80489861845488009</v>
      </c>
      <c r="K14" s="1"/>
    </row>
    <row r="15" spans="3:11" ht="15" thickBot="1" x14ac:dyDescent="0.4">
      <c r="C15" s="10" t="s">
        <v>1</v>
      </c>
      <c r="D15" s="11"/>
      <c r="E15" s="11"/>
      <c r="F15" s="12">
        <f t="shared" si="0"/>
        <v>33635508.769999996</v>
      </c>
      <c r="G15" s="12">
        <f t="shared" si="0"/>
        <v>6562334.2300000004</v>
      </c>
      <c r="H15" s="12">
        <f t="shared" si="0"/>
        <v>27073174.539999999</v>
      </c>
      <c r="I15" s="13">
        <f>I14</f>
        <v>0.19510138154512005</v>
      </c>
      <c r="J15" s="13">
        <f>J14</f>
        <v>0.80489861845488009</v>
      </c>
      <c r="K15" s="1"/>
    </row>
    <row r="16" spans="3:11" x14ac:dyDescent="0.35">
      <c r="C16" s="14"/>
    </row>
    <row r="17" spans="9:10" x14ac:dyDescent="0.3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733CA-DBF0-4377-85AF-CA4A8749DEDC}">
  <dimension ref="C8:K17"/>
  <sheetViews>
    <sheetView workbookViewId="0">
      <selection activeCell="H14" sqref="H14"/>
    </sheetView>
  </sheetViews>
  <sheetFormatPr defaultRowHeight="14.5" x14ac:dyDescent="0.35"/>
  <cols>
    <col min="3" max="3" width="14.1796875" bestFit="1" customWidth="1"/>
    <col min="4" max="4" width="40.81640625" bestFit="1" customWidth="1"/>
    <col min="5" max="5" width="14.1796875" bestFit="1" customWidth="1"/>
    <col min="6" max="6" width="17.7265625" customWidth="1"/>
    <col min="7" max="7" width="16" bestFit="1" customWidth="1"/>
    <col min="8" max="8" width="16.81640625" bestFit="1" customWidth="1"/>
    <col min="9" max="9" width="17.81640625" bestFit="1" customWidth="1"/>
    <col min="10" max="10" width="18.26953125" bestFit="1" customWidth="1"/>
  </cols>
  <sheetData>
    <row r="8" spans="3:11" x14ac:dyDescent="0.35">
      <c r="D8" s="18" t="s">
        <v>27</v>
      </c>
      <c r="E8" s="18"/>
      <c r="F8" s="18"/>
      <c r="G8" s="18"/>
      <c r="H8" s="18"/>
      <c r="I8" s="18"/>
    </row>
    <row r="9" spans="3:11" x14ac:dyDescent="0.35">
      <c r="D9" s="18"/>
      <c r="E9" s="18"/>
      <c r="F9" s="18"/>
      <c r="G9" s="18"/>
      <c r="H9" s="18"/>
      <c r="I9" s="18"/>
    </row>
    <row r="10" spans="3:11" ht="15" thickBot="1" x14ac:dyDescent="0.4"/>
    <row r="11" spans="3:11" ht="22.5" customHeight="1" x14ac:dyDescent="0.3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" thickBot="1" x14ac:dyDescent="0.4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5" x14ac:dyDescent="0.35">
      <c r="C13" s="2">
        <v>48062</v>
      </c>
      <c r="D13" s="3" t="s">
        <v>3</v>
      </c>
      <c r="E13" s="3"/>
      <c r="F13" s="4">
        <f>G13+H13</f>
        <v>2198735.46</v>
      </c>
      <c r="G13" s="4">
        <v>413765.08</v>
      </c>
      <c r="H13" s="4">
        <v>1784970.38</v>
      </c>
      <c r="I13" s="5">
        <f>G13/F13</f>
        <v>0.18818320235759514</v>
      </c>
      <c r="J13" s="5">
        <f>H13/F13</f>
        <v>0.81181679764240489</v>
      </c>
      <c r="K13" s="1"/>
    </row>
    <row r="14" spans="3:11" ht="16" thickBot="1" x14ac:dyDescent="0.4">
      <c r="C14" s="2"/>
      <c r="D14" s="6"/>
      <c r="E14" s="7" t="s">
        <v>2</v>
      </c>
      <c r="F14" s="8">
        <f t="shared" ref="F14:H15" si="0">F13</f>
        <v>2198735.46</v>
      </c>
      <c r="G14" s="8">
        <f t="shared" si="0"/>
        <v>413765.08</v>
      </c>
      <c r="H14" s="8">
        <f>H13</f>
        <v>1784970.38</v>
      </c>
      <c r="I14" s="9">
        <f>G14/F14</f>
        <v>0.18818320235759514</v>
      </c>
      <c r="J14" s="9">
        <f>H14/F14</f>
        <v>0.81181679764240489</v>
      </c>
      <c r="K14" s="1"/>
    </row>
    <row r="15" spans="3:11" ht="15" thickBot="1" x14ac:dyDescent="0.4">
      <c r="C15" s="10" t="s">
        <v>1</v>
      </c>
      <c r="D15" s="11"/>
      <c r="E15" s="11"/>
      <c r="F15" s="12">
        <f t="shared" si="0"/>
        <v>2198735.46</v>
      </c>
      <c r="G15" s="12">
        <f t="shared" si="0"/>
        <v>413765.08</v>
      </c>
      <c r="H15" s="12">
        <f t="shared" si="0"/>
        <v>1784970.38</v>
      </c>
      <c r="I15" s="13">
        <f>I14</f>
        <v>0.18818320235759514</v>
      </c>
      <c r="J15" s="13">
        <f>J14</f>
        <v>0.81181679764240489</v>
      </c>
      <c r="K15" s="1"/>
    </row>
    <row r="16" spans="3:11" x14ac:dyDescent="0.35">
      <c r="C16" s="14"/>
    </row>
    <row r="17" spans="9:10" x14ac:dyDescent="0.3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04457-22D9-4861-B193-942B63AFDC9B}">
  <dimension ref="C8:K17"/>
  <sheetViews>
    <sheetView workbookViewId="0">
      <selection activeCell="H14" sqref="H14"/>
    </sheetView>
  </sheetViews>
  <sheetFormatPr defaultRowHeight="14.5" x14ac:dyDescent="0.35"/>
  <cols>
    <col min="3" max="3" width="14.1796875" bestFit="1" customWidth="1"/>
    <col min="4" max="4" width="40.81640625" bestFit="1" customWidth="1"/>
    <col min="5" max="5" width="14.1796875" bestFit="1" customWidth="1"/>
    <col min="6" max="6" width="17.7265625" customWidth="1"/>
    <col min="7" max="7" width="16" bestFit="1" customWidth="1"/>
    <col min="8" max="8" width="16.81640625" bestFit="1" customWidth="1"/>
    <col min="9" max="9" width="17.81640625" bestFit="1" customWidth="1"/>
    <col min="10" max="10" width="18.26953125" bestFit="1" customWidth="1"/>
  </cols>
  <sheetData>
    <row r="8" spans="3:11" x14ac:dyDescent="0.35">
      <c r="D8" s="18" t="s">
        <v>28</v>
      </c>
      <c r="E8" s="18"/>
      <c r="F8" s="18"/>
      <c r="G8" s="18"/>
      <c r="H8" s="18"/>
      <c r="I8" s="18"/>
    </row>
    <row r="9" spans="3:11" x14ac:dyDescent="0.35">
      <c r="D9" s="18"/>
      <c r="E9" s="18"/>
      <c r="F9" s="18"/>
      <c r="G9" s="18"/>
      <c r="H9" s="18"/>
      <c r="I9" s="18"/>
    </row>
    <row r="10" spans="3:11" ht="15" thickBot="1" x14ac:dyDescent="0.4"/>
    <row r="11" spans="3:11" ht="22.5" customHeight="1" x14ac:dyDescent="0.3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" thickBot="1" x14ac:dyDescent="0.4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5" x14ac:dyDescent="0.35">
      <c r="C13" s="2">
        <v>48062</v>
      </c>
      <c r="D13" s="3" t="s">
        <v>3</v>
      </c>
      <c r="E13" s="3"/>
      <c r="F13" s="4">
        <f>G13+H13</f>
        <v>68663844.890000001</v>
      </c>
      <c r="G13" s="4">
        <v>12611242.640000001</v>
      </c>
      <c r="H13" s="4">
        <v>56052602.25</v>
      </c>
      <c r="I13" s="5">
        <f>G13/F13</f>
        <v>0.18366642095564714</v>
      </c>
      <c r="J13" s="5">
        <f>H13/F13</f>
        <v>0.81633357904435289</v>
      </c>
      <c r="K13" s="1"/>
    </row>
    <row r="14" spans="3:11" ht="16" thickBot="1" x14ac:dyDescent="0.4">
      <c r="C14" s="2"/>
      <c r="D14" s="6"/>
      <c r="E14" s="7" t="s">
        <v>2</v>
      </c>
      <c r="F14" s="8">
        <f t="shared" ref="F14:H15" si="0">F13</f>
        <v>68663844.890000001</v>
      </c>
      <c r="G14" s="8">
        <f t="shared" si="0"/>
        <v>12611242.640000001</v>
      </c>
      <c r="H14" s="8">
        <f>H13</f>
        <v>56052602.25</v>
      </c>
      <c r="I14" s="9">
        <f>G14/F14</f>
        <v>0.18366642095564714</v>
      </c>
      <c r="J14" s="9">
        <f>H14/F14</f>
        <v>0.81633357904435289</v>
      </c>
      <c r="K14" s="1"/>
    </row>
    <row r="15" spans="3:11" ht="15" thickBot="1" x14ac:dyDescent="0.4">
      <c r="C15" s="10" t="s">
        <v>1</v>
      </c>
      <c r="D15" s="11"/>
      <c r="E15" s="11"/>
      <c r="F15" s="12">
        <f t="shared" si="0"/>
        <v>68663844.890000001</v>
      </c>
      <c r="G15" s="12">
        <f t="shared" si="0"/>
        <v>12611242.640000001</v>
      </c>
      <c r="H15" s="12">
        <f t="shared" si="0"/>
        <v>56052602.25</v>
      </c>
      <c r="I15" s="13">
        <f>I14</f>
        <v>0.18366642095564714</v>
      </c>
      <c r="J15" s="13">
        <f>J14</f>
        <v>0.81633357904435289</v>
      </c>
      <c r="K15" s="1"/>
    </row>
    <row r="16" spans="3:11" x14ac:dyDescent="0.35">
      <c r="C16" s="14"/>
    </row>
    <row r="17" spans="9:10" x14ac:dyDescent="0.3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D70C65-AFCF-402B-8906-2E363F4E9902}">
  <dimension ref="C8:K17"/>
  <sheetViews>
    <sheetView workbookViewId="0">
      <selection activeCell="H14" sqref="H14"/>
    </sheetView>
  </sheetViews>
  <sheetFormatPr defaultRowHeight="14.5" x14ac:dyDescent="0.35"/>
  <cols>
    <col min="3" max="3" width="14.1796875" bestFit="1" customWidth="1"/>
    <col min="4" max="4" width="40.81640625" bestFit="1" customWidth="1"/>
    <col min="5" max="5" width="14.1796875" bestFit="1" customWidth="1"/>
    <col min="6" max="6" width="17.7265625" customWidth="1"/>
    <col min="7" max="7" width="16" bestFit="1" customWidth="1"/>
    <col min="8" max="8" width="16.81640625" bestFit="1" customWidth="1"/>
    <col min="9" max="9" width="17.81640625" bestFit="1" customWidth="1"/>
    <col min="10" max="10" width="18.26953125" bestFit="1" customWidth="1"/>
  </cols>
  <sheetData>
    <row r="8" spans="3:11" x14ac:dyDescent="0.35">
      <c r="D8" s="18" t="s">
        <v>28</v>
      </c>
      <c r="E8" s="18"/>
      <c r="F8" s="18"/>
      <c r="G8" s="18"/>
      <c r="H8" s="18"/>
      <c r="I8" s="18"/>
    </row>
    <row r="9" spans="3:11" x14ac:dyDescent="0.35">
      <c r="D9" s="18"/>
      <c r="E9" s="18"/>
      <c r="F9" s="18"/>
      <c r="G9" s="18"/>
      <c r="H9" s="18"/>
      <c r="I9" s="18"/>
    </row>
    <row r="10" spans="3:11" ht="15" thickBot="1" x14ac:dyDescent="0.4"/>
    <row r="11" spans="3:11" ht="22.5" customHeight="1" x14ac:dyDescent="0.3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" thickBot="1" x14ac:dyDescent="0.4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5" x14ac:dyDescent="0.35">
      <c r="C13" s="2">
        <v>48062</v>
      </c>
      <c r="D13" s="3" t="s">
        <v>3</v>
      </c>
      <c r="E13" s="3"/>
      <c r="F13" s="4">
        <f>G13+H13</f>
        <v>104498089.15000001</v>
      </c>
      <c r="G13" s="4">
        <f>12611242.64+'48062 - BONUS 2025 Hora SUPLEME'!G13+'48062 - BONUS 2025 Hora'!G13</f>
        <v>19587341.950000003</v>
      </c>
      <c r="H13" s="4">
        <f>27073174.57+1784970.38+56052602.25</f>
        <v>84910747.200000003</v>
      </c>
      <c r="I13" s="5">
        <f>G13/F13</f>
        <v>0.18744210644735987</v>
      </c>
      <c r="J13" s="5">
        <f>H13/F13</f>
        <v>0.81255789355264008</v>
      </c>
      <c r="K13" s="1"/>
    </row>
    <row r="14" spans="3:11" ht="16" thickBot="1" x14ac:dyDescent="0.4">
      <c r="C14" s="2"/>
      <c r="D14" s="6"/>
      <c r="E14" s="7" t="s">
        <v>2</v>
      </c>
      <c r="F14" s="8">
        <f t="shared" ref="F14:H15" si="0">F13</f>
        <v>104498089.15000001</v>
      </c>
      <c r="G14" s="8">
        <f t="shared" si="0"/>
        <v>19587341.950000003</v>
      </c>
      <c r="H14" s="8">
        <f>H13</f>
        <v>84910747.200000003</v>
      </c>
      <c r="I14" s="9">
        <f>G14/F14</f>
        <v>0.18744210644735987</v>
      </c>
      <c r="J14" s="9">
        <f>H14/F14</f>
        <v>0.81255789355264008</v>
      </c>
      <c r="K14" s="1"/>
    </row>
    <row r="15" spans="3:11" ht="15" thickBot="1" x14ac:dyDescent="0.4">
      <c r="C15" s="10" t="s">
        <v>1</v>
      </c>
      <c r="D15" s="11"/>
      <c r="E15" s="11"/>
      <c r="F15" s="12">
        <f t="shared" si="0"/>
        <v>104498089.15000001</v>
      </c>
      <c r="G15" s="12">
        <f t="shared" si="0"/>
        <v>19587341.950000003</v>
      </c>
      <c r="H15" s="12">
        <f t="shared" si="0"/>
        <v>84910747.200000003</v>
      </c>
      <c r="I15" s="13">
        <f>I14</f>
        <v>0.18744210644735987</v>
      </c>
      <c r="J15" s="13">
        <f>J14</f>
        <v>0.81255789355264008</v>
      </c>
      <c r="K15" s="1"/>
    </row>
    <row r="16" spans="3:11" x14ac:dyDescent="0.35">
      <c r="C16" s="14"/>
    </row>
    <row r="17" spans="9:10" x14ac:dyDescent="0.3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AF1EA-9EFA-468B-BB7E-35F270E81DD4}">
  <dimension ref="C8:K17"/>
  <sheetViews>
    <sheetView workbookViewId="0">
      <selection activeCell="G14" sqref="G14"/>
    </sheetView>
  </sheetViews>
  <sheetFormatPr defaultRowHeight="14.5" x14ac:dyDescent="0.35"/>
  <cols>
    <col min="3" max="3" width="14.1796875" bestFit="1" customWidth="1"/>
    <col min="4" max="4" width="40.81640625" bestFit="1" customWidth="1"/>
    <col min="5" max="5" width="14.1796875" bestFit="1" customWidth="1"/>
    <col min="6" max="6" width="17.7265625" customWidth="1"/>
    <col min="7" max="7" width="16" bestFit="1" customWidth="1"/>
    <col min="8" max="8" width="16.81640625" bestFit="1" customWidth="1"/>
    <col min="9" max="9" width="17.81640625" bestFit="1" customWidth="1"/>
    <col min="10" max="10" width="18.26953125" bestFit="1" customWidth="1"/>
  </cols>
  <sheetData>
    <row r="8" spans="3:11" x14ac:dyDescent="0.35">
      <c r="D8" s="18" t="s">
        <v>29</v>
      </c>
      <c r="E8" s="18"/>
      <c r="F8" s="18"/>
      <c r="G8" s="18"/>
      <c r="H8" s="18"/>
      <c r="I8" s="18"/>
    </row>
    <row r="9" spans="3:11" x14ac:dyDescent="0.35">
      <c r="D9" s="18"/>
      <c r="E9" s="18"/>
      <c r="F9" s="18"/>
      <c r="G9" s="18"/>
      <c r="H9" s="18"/>
      <c r="I9" s="18"/>
    </row>
    <row r="10" spans="3:11" ht="15" thickBot="1" x14ac:dyDescent="0.4"/>
    <row r="11" spans="3:11" ht="22.5" customHeight="1" x14ac:dyDescent="0.3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" thickBot="1" x14ac:dyDescent="0.4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5" x14ac:dyDescent="0.35">
      <c r="C13" s="2">
        <v>48062</v>
      </c>
      <c r="D13" s="3" t="s">
        <v>3</v>
      </c>
      <c r="E13" s="3"/>
      <c r="F13" s="4">
        <f>G13+H13</f>
        <v>59265795</v>
      </c>
      <c r="G13" s="4">
        <v>10885563.01</v>
      </c>
      <c r="H13" s="4">
        <v>48380231.990000002</v>
      </c>
      <c r="I13" s="5">
        <f>G13/F13</f>
        <v>0.18367361831558995</v>
      </c>
      <c r="J13" s="5">
        <f>H13/F13</f>
        <v>0.81632638168441007</v>
      </c>
      <c r="K13" s="1"/>
    </row>
    <row r="14" spans="3:11" ht="16" thickBot="1" x14ac:dyDescent="0.4">
      <c r="C14" s="2"/>
      <c r="D14" s="6"/>
      <c r="E14" s="7" t="s">
        <v>2</v>
      </c>
      <c r="F14" s="8">
        <f t="shared" ref="F14:H15" si="0">F13</f>
        <v>59265795</v>
      </c>
      <c r="G14" s="8">
        <f t="shared" si="0"/>
        <v>10885563.01</v>
      </c>
      <c r="H14" s="8">
        <f>H13</f>
        <v>48380231.990000002</v>
      </c>
      <c r="I14" s="9">
        <f>G14/F14</f>
        <v>0.18367361831558995</v>
      </c>
      <c r="J14" s="9">
        <f>H14/F14</f>
        <v>0.81632638168441007</v>
      </c>
      <c r="K14" s="1"/>
    </row>
    <row r="15" spans="3:11" ht="15" thickBot="1" x14ac:dyDescent="0.4">
      <c r="C15" s="10" t="s">
        <v>1</v>
      </c>
      <c r="D15" s="11"/>
      <c r="E15" s="11"/>
      <c r="F15" s="12">
        <f t="shared" si="0"/>
        <v>59265795</v>
      </c>
      <c r="G15" s="12">
        <f t="shared" si="0"/>
        <v>10885563.01</v>
      </c>
      <c r="H15" s="12">
        <f t="shared" si="0"/>
        <v>48380231.990000002</v>
      </c>
      <c r="I15" s="13">
        <f>I14</f>
        <v>0.18367361831558995</v>
      </c>
      <c r="J15" s="13">
        <f>J14</f>
        <v>0.81632638168441007</v>
      </c>
      <c r="K15" s="1"/>
    </row>
    <row r="16" spans="3:11" x14ac:dyDescent="0.35">
      <c r="C16" s="14"/>
    </row>
    <row r="17" spans="9:10" x14ac:dyDescent="0.3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A8C9C-8F09-422E-8C87-820C14E1D72A}">
  <dimension ref="C8:K17"/>
  <sheetViews>
    <sheetView workbookViewId="0">
      <selection activeCell="H11" sqref="H11:H12"/>
    </sheetView>
  </sheetViews>
  <sheetFormatPr defaultRowHeight="14.5" x14ac:dyDescent="0.35"/>
  <cols>
    <col min="3" max="3" width="14.1796875" bestFit="1" customWidth="1"/>
    <col min="4" max="4" width="40.81640625" bestFit="1" customWidth="1"/>
    <col min="5" max="5" width="14.1796875" bestFit="1" customWidth="1"/>
    <col min="6" max="6" width="17.7265625" customWidth="1"/>
    <col min="7" max="7" width="16" bestFit="1" customWidth="1"/>
    <col min="8" max="8" width="16.81640625" bestFit="1" customWidth="1"/>
    <col min="9" max="9" width="17.81640625" bestFit="1" customWidth="1"/>
    <col min="10" max="10" width="18.26953125" bestFit="1" customWidth="1"/>
  </cols>
  <sheetData>
    <row r="8" spans="3:11" x14ac:dyDescent="0.35">
      <c r="D8" s="18" t="s">
        <v>30</v>
      </c>
      <c r="E8" s="18"/>
      <c r="F8" s="18"/>
      <c r="G8" s="18"/>
      <c r="H8" s="18"/>
      <c r="I8" s="18"/>
    </row>
    <row r="9" spans="3:11" x14ac:dyDescent="0.35">
      <c r="D9" s="18"/>
      <c r="E9" s="18"/>
      <c r="F9" s="18"/>
      <c r="G9" s="18"/>
      <c r="H9" s="18"/>
      <c r="I9" s="18"/>
    </row>
    <row r="10" spans="3:11" ht="15" thickBot="1" x14ac:dyDescent="0.4"/>
    <row r="11" spans="3:11" ht="22.5" customHeight="1" x14ac:dyDescent="0.35">
      <c r="C11" s="19" t="s">
        <v>0</v>
      </c>
      <c r="D11" s="20"/>
      <c r="E11" s="21"/>
      <c r="F11" s="25" t="s">
        <v>1</v>
      </c>
      <c r="G11" s="16" t="s">
        <v>4</v>
      </c>
      <c r="H11" s="16" t="s">
        <v>31</v>
      </c>
      <c r="I11" s="16" t="s">
        <v>6</v>
      </c>
      <c r="J11" s="16" t="s">
        <v>7</v>
      </c>
      <c r="K11" s="1"/>
    </row>
    <row r="12" spans="3:11" ht="15" thickBot="1" x14ac:dyDescent="0.4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5" x14ac:dyDescent="0.35">
      <c r="C13" s="2">
        <v>48062</v>
      </c>
      <c r="D13" s="3" t="s">
        <v>3</v>
      </c>
      <c r="E13" s="3"/>
      <c r="F13" s="4">
        <f>G13+H13</f>
        <v>60440699</v>
      </c>
      <c r="G13" s="4">
        <v>10713513.119999999</v>
      </c>
      <c r="H13" s="4">
        <v>49727185.880000003</v>
      </c>
      <c r="I13" s="5">
        <f>G13/F13</f>
        <v>0.17725660518916234</v>
      </c>
      <c r="J13" s="5">
        <f>H13/F13</f>
        <v>0.82274339481083769</v>
      </c>
      <c r="K13" s="1"/>
    </row>
    <row r="14" spans="3:11" ht="16" thickBot="1" x14ac:dyDescent="0.4">
      <c r="C14" s="2"/>
      <c r="D14" s="6"/>
      <c r="E14" s="7" t="s">
        <v>2</v>
      </c>
      <c r="F14" s="8">
        <f t="shared" ref="F14:H15" si="0">F13</f>
        <v>60440699</v>
      </c>
      <c r="G14" s="8">
        <f t="shared" si="0"/>
        <v>10713513.119999999</v>
      </c>
      <c r="H14" s="8">
        <f>H13</f>
        <v>49727185.880000003</v>
      </c>
      <c r="I14" s="9">
        <f>G14/F14</f>
        <v>0.17725660518916234</v>
      </c>
      <c r="J14" s="9">
        <f>H14/F14</f>
        <v>0.82274339481083769</v>
      </c>
      <c r="K14" s="1"/>
    </row>
    <row r="15" spans="3:11" ht="15" thickBot="1" x14ac:dyDescent="0.4">
      <c r="C15" s="10" t="s">
        <v>1</v>
      </c>
      <c r="D15" s="11"/>
      <c r="E15" s="11"/>
      <c r="F15" s="12">
        <f t="shared" si="0"/>
        <v>60440699</v>
      </c>
      <c r="G15" s="12">
        <f t="shared" si="0"/>
        <v>10713513.119999999</v>
      </c>
      <c r="H15" s="12">
        <f t="shared" si="0"/>
        <v>49727185.880000003</v>
      </c>
      <c r="I15" s="13">
        <f>I14</f>
        <v>0.17725660518916234</v>
      </c>
      <c r="J15" s="13">
        <f>J14</f>
        <v>0.82274339481083769</v>
      </c>
      <c r="K15" s="1"/>
    </row>
    <row r="16" spans="3:11" x14ac:dyDescent="0.35">
      <c r="C16" s="14"/>
    </row>
    <row r="17" spans="9:10" x14ac:dyDescent="0.3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71E86B-C679-4EFD-9642-0350DB9B611B}">
  <dimension ref="C8:K17"/>
  <sheetViews>
    <sheetView workbookViewId="0">
      <selection activeCell="H13" sqref="H13"/>
    </sheetView>
  </sheetViews>
  <sheetFormatPr defaultRowHeight="14.5" x14ac:dyDescent="0.35"/>
  <cols>
    <col min="3" max="3" width="14.1796875" bestFit="1" customWidth="1"/>
    <col min="4" max="4" width="40.81640625" bestFit="1" customWidth="1"/>
    <col min="5" max="5" width="14.1796875" bestFit="1" customWidth="1"/>
    <col min="6" max="6" width="17.7265625" customWidth="1"/>
    <col min="7" max="7" width="16" bestFit="1" customWidth="1"/>
    <col min="8" max="8" width="16.81640625" bestFit="1" customWidth="1"/>
    <col min="9" max="9" width="17.81640625" bestFit="1" customWidth="1"/>
    <col min="10" max="10" width="18.26953125" bestFit="1" customWidth="1"/>
  </cols>
  <sheetData>
    <row r="8" spans="3:11" x14ac:dyDescent="0.35">
      <c r="D8" s="18" t="s">
        <v>32</v>
      </c>
      <c r="E8" s="18"/>
      <c r="F8" s="18"/>
      <c r="G8" s="18"/>
      <c r="H8" s="18"/>
      <c r="I8" s="18"/>
    </row>
    <row r="9" spans="3:11" x14ac:dyDescent="0.35">
      <c r="D9" s="18"/>
      <c r="E9" s="18"/>
      <c r="F9" s="18"/>
      <c r="G9" s="18"/>
      <c r="H9" s="18"/>
      <c r="I9" s="18"/>
    </row>
    <row r="10" spans="3:11" ht="15" thickBot="1" x14ac:dyDescent="0.4"/>
    <row r="11" spans="3:11" ht="22.5" customHeight="1" x14ac:dyDescent="0.35">
      <c r="C11" s="19" t="s">
        <v>0</v>
      </c>
      <c r="D11" s="20"/>
      <c r="E11" s="21"/>
      <c r="F11" s="25" t="s">
        <v>1</v>
      </c>
      <c r="G11" s="16" t="s">
        <v>4</v>
      </c>
      <c r="H11" s="16" t="s">
        <v>31</v>
      </c>
      <c r="I11" s="16" t="s">
        <v>6</v>
      </c>
      <c r="J11" s="16" t="s">
        <v>7</v>
      </c>
      <c r="K11" s="1"/>
    </row>
    <row r="12" spans="3:11" ht="15" thickBot="1" x14ac:dyDescent="0.4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5" x14ac:dyDescent="0.35">
      <c r="C13" s="2">
        <v>48062</v>
      </c>
      <c r="D13" s="3" t="s">
        <v>3</v>
      </c>
      <c r="E13" s="3"/>
      <c r="F13" s="4">
        <f>G13+H13</f>
        <v>63925581.270000003</v>
      </c>
      <c r="G13" s="4">
        <v>11615615.5</v>
      </c>
      <c r="H13" s="4">
        <v>52309965.770000003</v>
      </c>
      <c r="I13" s="5">
        <f>G13/F13</f>
        <v>0.18170527775006964</v>
      </c>
      <c r="J13" s="5">
        <f>H13/F13</f>
        <v>0.81829472224993038</v>
      </c>
      <c r="K13" s="1"/>
    </row>
    <row r="14" spans="3:11" ht="16" thickBot="1" x14ac:dyDescent="0.4">
      <c r="C14" s="2"/>
      <c r="D14" s="6"/>
      <c r="E14" s="7" t="s">
        <v>2</v>
      </c>
      <c r="F14" s="8">
        <f t="shared" ref="F14:H15" si="0">F13</f>
        <v>63925581.270000003</v>
      </c>
      <c r="G14" s="8">
        <f t="shared" si="0"/>
        <v>11615615.5</v>
      </c>
      <c r="H14" s="8">
        <f>H13</f>
        <v>52309965.770000003</v>
      </c>
      <c r="I14" s="9">
        <f>G14/F14</f>
        <v>0.18170527775006964</v>
      </c>
      <c r="J14" s="9">
        <f>H14/F14</f>
        <v>0.81829472224993038</v>
      </c>
      <c r="K14" s="1"/>
    </row>
    <row r="15" spans="3:11" ht="15" thickBot="1" x14ac:dyDescent="0.4">
      <c r="C15" s="10" t="s">
        <v>1</v>
      </c>
      <c r="D15" s="11"/>
      <c r="E15" s="11"/>
      <c r="F15" s="12">
        <f t="shared" si="0"/>
        <v>63925581.270000003</v>
      </c>
      <c r="G15" s="12">
        <f t="shared" si="0"/>
        <v>11615615.5</v>
      </c>
      <c r="H15" s="12">
        <f t="shared" si="0"/>
        <v>52309965.770000003</v>
      </c>
      <c r="I15" s="13">
        <f>I14</f>
        <v>0.18170527775006964</v>
      </c>
      <c r="J15" s="13">
        <f>J14</f>
        <v>0.81829472224993038</v>
      </c>
      <c r="K15" s="1"/>
    </row>
    <row r="16" spans="3:11" x14ac:dyDescent="0.35">
      <c r="C16" s="14"/>
    </row>
    <row r="17" spans="9:10" x14ac:dyDescent="0.3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62D72B-6A15-4CC5-B77D-36E0811336BA}">
  <dimension ref="C8:K17"/>
  <sheetViews>
    <sheetView workbookViewId="0">
      <selection activeCell="H14" sqref="H14"/>
    </sheetView>
  </sheetViews>
  <sheetFormatPr defaultRowHeight="14.5" x14ac:dyDescent="0.35"/>
  <cols>
    <col min="3" max="3" width="14.1796875" bestFit="1" customWidth="1"/>
    <col min="4" max="4" width="40.81640625" bestFit="1" customWidth="1"/>
    <col min="5" max="5" width="14.1796875" bestFit="1" customWidth="1"/>
    <col min="6" max="6" width="17.7265625" customWidth="1"/>
    <col min="7" max="7" width="16" bestFit="1" customWidth="1"/>
    <col min="8" max="8" width="16.81640625" bestFit="1" customWidth="1"/>
    <col min="9" max="9" width="17.81640625" bestFit="1" customWidth="1"/>
    <col min="10" max="10" width="18.26953125" bestFit="1" customWidth="1"/>
  </cols>
  <sheetData>
    <row r="8" spans="3:11" x14ac:dyDescent="0.35">
      <c r="D8" s="18" t="s">
        <v>33</v>
      </c>
      <c r="E8" s="18"/>
      <c r="F8" s="18"/>
      <c r="G8" s="18"/>
      <c r="H8" s="18"/>
      <c r="I8" s="18"/>
    </row>
    <row r="9" spans="3:11" x14ac:dyDescent="0.35">
      <c r="D9" s="18"/>
      <c r="E9" s="18"/>
      <c r="F9" s="18"/>
      <c r="G9" s="18"/>
      <c r="H9" s="18"/>
      <c r="I9" s="18"/>
    </row>
    <row r="10" spans="3:11" ht="15" thickBot="1" x14ac:dyDescent="0.4"/>
    <row r="11" spans="3:11" ht="22.5" customHeight="1" x14ac:dyDescent="0.35">
      <c r="C11" s="19" t="s">
        <v>0</v>
      </c>
      <c r="D11" s="20"/>
      <c r="E11" s="21"/>
      <c r="F11" s="25" t="s">
        <v>1</v>
      </c>
      <c r="G11" s="16" t="s">
        <v>4</v>
      </c>
      <c r="H11" s="16" t="s">
        <v>31</v>
      </c>
      <c r="I11" s="16" t="s">
        <v>6</v>
      </c>
      <c r="J11" s="16" t="s">
        <v>7</v>
      </c>
      <c r="K11" s="1"/>
    </row>
    <row r="12" spans="3:11" ht="15" thickBot="1" x14ac:dyDescent="0.4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5" x14ac:dyDescent="0.35">
      <c r="C13" s="2">
        <v>48062</v>
      </c>
      <c r="D13" s="3" t="s">
        <v>3</v>
      </c>
      <c r="E13" s="3"/>
      <c r="F13" s="4">
        <f>G13+H13</f>
        <v>63699415.630000003</v>
      </c>
      <c r="G13" s="4">
        <v>11489656.75</v>
      </c>
      <c r="H13" s="4">
        <v>52209758.880000003</v>
      </c>
      <c r="I13" s="5">
        <f>G13/F13</f>
        <v>0.1803730322541422</v>
      </c>
      <c r="J13" s="5">
        <f>H13/F13</f>
        <v>0.81962696774585786</v>
      </c>
      <c r="K13" s="1"/>
    </row>
    <row r="14" spans="3:11" ht="16" thickBot="1" x14ac:dyDescent="0.4">
      <c r="C14" s="2"/>
      <c r="D14" s="6"/>
      <c r="E14" s="7" t="s">
        <v>2</v>
      </c>
      <c r="F14" s="8">
        <f t="shared" ref="F14:H15" si="0">F13</f>
        <v>63699415.630000003</v>
      </c>
      <c r="G14" s="8">
        <f t="shared" si="0"/>
        <v>11489656.75</v>
      </c>
      <c r="H14" s="8">
        <f>H13</f>
        <v>52209758.880000003</v>
      </c>
      <c r="I14" s="9">
        <f>G14/F14</f>
        <v>0.1803730322541422</v>
      </c>
      <c r="J14" s="9">
        <f>H14/F14</f>
        <v>0.81962696774585786</v>
      </c>
      <c r="K14" s="1"/>
    </row>
    <row r="15" spans="3:11" ht="15" thickBot="1" x14ac:dyDescent="0.4">
      <c r="C15" s="10" t="s">
        <v>1</v>
      </c>
      <c r="D15" s="11"/>
      <c r="E15" s="11"/>
      <c r="F15" s="12">
        <f t="shared" si="0"/>
        <v>63699415.630000003</v>
      </c>
      <c r="G15" s="12">
        <f t="shared" si="0"/>
        <v>11489656.75</v>
      </c>
      <c r="H15" s="12">
        <f t="shared" si="0"/>
        <v>52209758.880000003</v>
      </c>
      <c r="I15" s="13">
        <f>I14</f>
        <v>0.1803730322541422</v>
      </c>
      <c r="J15" s="13">
        <f>J14</f>
        <v>0.81962696774585786</v>
      </c>
      <c r="K15" s="1"/>
    </row>
    <row r="16" spans="3:11" x14ac:dyDescent="0.35">
      <c r="C16" s="14"/>
    </row>
    <row r="17" spans="9:10" x14ac:dyDescent="0.3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2FE78-D609-4A10-AFE5-28BF2F6B9C54}">
  <dimension ref="C8:K17"/>
  <sheetViews>
    <sheetView workbookViewId="0">
      <selection activeCell="H14" sqref="H14"/>
    </sheetView>
  </sheetViews>
  <sheetFormatPr defaultRowHeight="14.5" x14ac:dyDescent="0.35"/>
  <cols>
    <col min="3" max="3" width="14.1796875" bestFit="1" customWidth="1"/>
    <col min="4" max="4" width="40.81640625" bestFit="1" customWidth="1"/>
    <col min="5" max="5" width="14.1796875" bestFit="1" customWidth="1"/>
    <col min="6" max="6" width="17.7265625" customWidth="1"/>
    <col min="7" max="7" width="16" bestFit="1" customWidth="1"/>
    <col min="8" max="8" width="16.81640625" bestFit="1" customWidth="1"/>
    <col min="9" max="9" width="17.81640625" bestFit="1" customWidth="1"/>
    <col min="10" max="10" width="18.26953125" bestFit="1" customWidth="1"/>
  </cols>
  <sheetData>
    <row r="8" spans="3:11" x14ac:dyDescent="0.35">
      <c r="D8" s="18" t="s">
        <v>33</v>
      </c>
      <c r="E8" s="18"/>
      <c r="F8" s="18"/>
      <c r="G8" s="18"/>
      <c r="H8" s="18"/>
      <c r="I8" s="18"/>
    </row>
    <row r="9" spans="3:11" x14ac:dyDescent="0.35">
      <c r="D9" s="18"/>
      <c r="E9" s="18"/>
      <c r="F9" s="18"/>
      <c r="G9" s="18"/>
      <c r="H9" s="18"/>
      <c r="I9" s="18"/>
    </row>
    <row r="10" spans="3:11" ht="15" thickBot="1" x14ac:dyDescent="0.4"/>
    <row r="11" spans="3:11" ht="22.5" customHeight="1" x14ac:dyDescent="0.35">
      <c r="C11" s="19" t="s">
        <v>0</v>
      </c>
      <c r="D11" s="20"/>
      <c r="E11" s="21"/>
      <c r="F11" s="25" t="s">
        <v>1</v>
      </c>
      <c r="G11" s="16" t="s">
        <v>4</v>
      </c>
      <c r="H11" s="16" t="s">
        <v>31</v>
      </c>
      <c r="I11" s="16" t="s">
        <v>6</v>
      </c>
      <c r="J11" s="16" t="s">
        <v>7</v>
      </c>
      <c r="K11" s="1"/>
    </row>
    <row r="12" spans="3:11" ht="15" thickBot="1" x14ac:dyDescent="0.4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5" x14ac:dyDescent="0.35">
      <c r="C13" s="2">
        <v>48062</v>
      </c>
      <c r="D13" s="3" t="s">
        <v>3</v>
      </c>
      <c r="E13" s="3"/>
      <c r="F13" s="4">
        <f>G13+H13</f>
        <v>63424953.490000002</v>
      </c>
      <c r="G13" s="4">
        <v>10835179.109999999</v>
      </c>
      <c r="H13" s="4">
        <v>52589774.380000003</v>
      </c>
      <c r="I13" s="5">
        <f>G13/F13</f>
        <v>0.1708346402131512</v>
      </c>
      <c r="J13" s="5">
        <f>H13/F13</f>
        <v>0.8291653597868488</v>
      </c>
      <c r="K13" s="1"/>
    </row>
    <row r="14" spans="3:11" ht="16" thickBot="1" x14ac:dyDescent="0.4">
      <c r="C14" s="2"/>
      <c r="D14" s="6"/>
      <c r="E14" s="7" t="s">
        <v>2</v>
      </c>
      <c r="F14" s="8">
        <f t="shared" ref="F14:H15" si="0">F13</f>
        <v>63424953.490000002</v>
      </c>
      <c r="G14" s="8">
        <f t="shared" si="0"/>
        <v>10835179.109999999</v>
      </c>
      <c r="H14" s="8">
        <f>H13</f>
        <v>52589774.380000003</v>
      </c>
      <c r="I14" s="9">
        <f>G14/F14</f>
        <v>0.1708346402131512</v>
      </c>
      <c r="J14" s="9">
        <f>H14/F14</f>
        <v>0.8291653597868488</v>
      </c>
      <c r="K14" s="1"/>
    </row>
    <row r="15" spans="3:11" ht="15" thickBot="1" x14ac:dyDescent="0.4">
      <c r="C15" s="10" t="s">
        <v>1</v>
      </c>
      <c r="D15" s="11"/>
      <c r="E15" s="11"/>
      <c r="F15" s="12">
        <f t="shared" si="0"/>
        <v>63424953.490000002</v>
      </c>
      <c r="G15" s="12">
        <f t="shared" si="0"/>
        <v>10835179.109999999</v>
      </c>
      <c r="H15" s="12">
        <f t="shared" si="0"/>
        <v>52589774.380000003</v>
      </c>
      <c r="I15" s="13">
        <f>I14</f>
        <v>0.1708346402131512</v>
      </c>
      <c r="J15" s="13">
        <f>J14</f>
        <v>0.8291653597868488</v>
      </c>
      <c r="K15" s="1"/>
    </row>
    <row r="16" spans="3:11" x14ac:dyDescent="0.35">
      <c r="C16" s="14"/>
    </row>
    <row r="17" spans="9:10" x14ac:dyDescent="0.3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85CB7-4B51-486A-B29E-C8B3E1F851AE}">
  <dimension ref="C8:K17"/>
  <sheetViews>
    <sheetView workbookViewId="0">
      <selection activeCell="H14" sqref="H14"/>
    </sheetView>
  </sheetViews>
  <sheetFormatPr defaultRowHeight="14.5" x14ac:dyDescent="0.35"/>
  <cols>
    <col min="3" max="3" width="14.1796875" bestFit="1" customWidth="1"/>
    <col min="4" max="4" width="40.81640625" bestFit="1" customWidth="1"/>
    <col min="5" max="5" width="14.1796875" bestFit="1" customWidth="1"/>
    <col min="6" max="6" width="17.7265625" customWidth="1"/>
    <col min="7" max="7" width="16" bestFit="1" customWidth="1"/>
    <col min="8" max="8" width="16.81640625" bestFit="1" customWidth="1"/>
    <col min="9" max="9" width="17.81640625" bestFit="1" customWidth="1"/>
    <col min="10" max="10" width="18.26953125" bestFit="1" customWidth="1"/>
  </cols>
  <sheetData>
    <row r="8" spans="3:11" x14ac:dyDescent="0.35">
      <c r="D8" s="18" t="s">
        <v>34</v>
      </c>
      <c r="E8" s="18"/>
      <c r="F8" s="18"/>
      <c r="G8" s="18"/>
      <c r="H8" s="18"/>
      <c r="I8" s="18"/>
    </row>
    <row r="9" spans="3:11" x14ac:dyDescent="0.35">
      <c r="D9" s="18"/>
      <c r="E9" s="18"/>
      <c r="F9" s="18"/>
      <c r="G9" s="18"/>
      <c r="H9" s="18"/>
      <c r="I9" s="18"/>
    </row>
    <row r="10" spans="3:11" ht="15" thickBot="1" x14ac:dyDescent="0.4"/>
    <row r="11" spans="3:11" ht="22.5" customHeight="1" x14ac:dyDescent="0.35">
      <c r="C11" s="19" t="s">
        <v>0</v>
      </c>
      <c r="D11" s="20"/>
      <c r="E11" s="21"/>
      <c r="F11" s="25" t="s">
        <v>1</v>
      </c>
      <c r="G11" s="16" t="s">
        <v>4</v>
      </c>
      <c r="H11" s="16" t="s">
        <v>31</v>
      </c>
      <c r="I11" s="16" t="s">
        <v>6</v>
      </c>
      <c r="J11" s="16" t="s">
        <v>7</v>
      </c>
      <c r="K11" s="1"/>
    </row>
    <row r="12" spans="3:11" ht="15" thickBot="1" x14ac:dyDescent="0.4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5" x14ac:dyDescent="0.35">
      <c r="C13" s="2">
        <v>48062</v>
      </c>
      <c r="D13" s="3" t="s">
        <v>3</v>
      </c>
      <c r="E13" s="3"/>
      <c r="F13" s="4">
        <f>G13+H13</f>
        <v>21257506.210000001</v>
      </c>
      <c r="G13" s="4">
        <v>4043519.89</v>
      </c>
      <c r="H13" s="4">
        <v>17213986.32</v>
      </c>
      <c r="I13" s="5">
        <f>G13/F13</f>
        <v>0.19021609825981559</v>
      </c>
      <c r="J13" s="5">
        <f>H13/F13</f>
        <v>0.80978390174018444</v>
      </c>
      <c r="K13" s="1"/>
    </row>
    <row r="14" spans="3:11" ht="16" thickBot="1" x14ac:dyDescent="0.4">
      <c r="C14" s="2"/>
      <c r="D14" s="6"/>
      <c r="E14" s="7" t="s">
        <v>2</v>
      </c>
      <c r="F14" s="8">
        <f t="shared" ref="F14:H15" si="0">F13</f>
        <v>21257506.210000001</v>
      </c>
      <c r="G14" s="8">
        <f t="shared" si="0"/>
        <v>4043519.89</v>
      </c>
      <c r="H14" s="8">
        <f>H13</f>
        <v>17213986.32</v>
      </c>
      <c r="I14" s="9">
        <f>G14/F14</f>
        <v>0.19021609825981559</v>
      </c>
      <c r="J14" s="9">
        <f>H14/F14</f>
        <v>0.80978390174018444</v>
      </c>
      <c r="K14" s="1"/>
    </row>
    <row r="15" spans="3:11" ht="15" thickBot="1" x14ac:dyDescent="0.4">
      <c r="C15" s="10" t="s">
        <v>1</v>
      </c>
      <c r="D15" s="11"/>
      <c r="E15" s="11"/>
      <c r="F15" s="12">
        <f t="shared" si="0"/>
        <v>21257506.210000001</v>
      </c>
      <c r="G15" s="12">
        <f t="shared" si="0"/>
        <v>4043519.89</v>
      </c>
      <c r="H15" s="12">
        <f t="shared" si="0"/>
        <v>17213986.32</v>
      </c>
      <c r="I15" s="13">
        <f>I14</f>
        <v>0.19021609825981559</v>
      </c>
      <c r="J15" s="13">
        <f>J14</f>
        <v>0.80978390174018444</v>
      </c>
      <c r="K15" s="1"/>
    </row>
    <row r="16" spans="3:11" x14ac:dyDescent="0.35">
      <c r="C16" s="14"/>
    </row>
    <row r="17" spans="9:10" x14ac:dyDescent="0.3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4F4EA-C05F-4EDD-BC71-15D20B419824}">
  <dimension ref="C8:I17"/>
  <sheetViews>
    <sheetView tabSelected="1" workbookViewId="0">
      <selection activeCell="G14" sqref="G14"/>
    </sheetView>
  </sheetViews>
  <sheetFormatPr defaultRowHeight="14.5" x14ac:dyDescent="0.35"/>
  <cols>
    <col min="3" max="3" width="14.1796875" bestFit="1" customWidth="1"/>
    <col min="4" max="4" width="40.81640625" bestFit="1" customWidth="1"/>
    <col min="5" max="5" width="14.1796875" bestFit="1" customWidth="1"/>
    <col min="6" max="6" width="17.7265625" customWidth="1"/>
    <col min="7" max="7" width="16.81640625" bestFit="1" customWidth="1"/>
    <col min="8" max="8" width="18.26953125" bestFit="1" customWidth="1"/>
  </cols>
  <sheetData>
    <row r="8" spans="3:9" x14ac:dyDescent="0.35">
      <c r="D8" s="18" t="s">
        <v>35</v>
      </c>
      <c r="E8" s="18"/>
      <c r="F8" s="18"/>
      <c r="G8" s="18"/>
    </row>
    <row r="9" spans="3:9" x14ac:dyDescent="0.35">
      <c r="D9" s="18"/>
      <c r="E9" s="18"/>
      <c r="F9" s="18"/>
      <c r="G9" s="18"/>
    </row>
    <row r="10" spans="3:9" ht="15" thickBot="1" x14ac:dyDescent="0.4"/>
    <row r="11" spans="3:9" ht="22.5" customHeight="1" x14ac:dyDescent="0.35">
      <c r="C11" s="19" t="s">
        <v>0</v>
      </c>
      <c r="D11" s="20"/>
      <c r="E11" s="21"/>
      <c r="F11" s="25" t="s">
        <v>1</v>
      </c>
      <c r="G11" s="16" t="s">
        <v>31</v>
      </c>
      <c r="H11" s="16" t="s">
        <v>7</v>
      </c>
      <c r="I11" s="1"/>
    </row>
    <row r="12" spans="3:9" ht="15" thickBot="1" x14ac:dyDescent="0.4">
      <c r="C12" s="22"/>
      <c r="D12" s="23"/>
      <c r="E12" s="24"/>
      <c r="F12" s="26"/>
      <c r="G12" s="17"/>
      <c r="H12" s="17"/>
      <c r="I12" s="1"/>
    </row>
    <row r="13" spans="3:9" ht="15.5" x14ac:dyDescent="0.35">
      <c r="C13" s="2">
        <v>48062</v>
      </c>
      <c r="D13" s="3" t="s">
        <v>3</v>
      </c>
      <c r="E13" s="3"/>
      <c r="F13" s="4">
        <f>G13</f>
        <v>63337732.460000001</v>
      </c>
      <c r="G13" s="4">
        <v>63337732.460000001</v>
      </c>
      <c r="H13" s="5">
        <f>G13/F13</f>
        <v>1</v>
      </c>
      <c r="I13" s="1"/>
    </row>
    <row r="14" spans="3:9" ht="16" thickBot="1" x14ac:dyDescent="0.4">
      <c r="C14" s="2"/>
      <c r="D14" s="6"/>
      <c r="E14" s="7" t="s">
        <v>2</v>
      </c>
      <c r="F14" s="8">
        <f t="shared" ref="F14:G15" si="0">F13</f>
        <v>63337732.460000001</v>
      </c>
      <c r="G14" s="8">
        <f>G13</f>
        <v>63337732.460000001</v>
      </c>
      <c r="H14" s="9">
        <f>G14/F14</f>
        <v>1</v>
      </c>
      <c r="I14" s="1"/>
    </row>
    <row r="15" spans="3:9" ht="15" thickBot="1" x14ac:dyDescent="0.4">
      <c r="C15" s="10" t="s">
        <v>1</v>
      </c>
      <c r="D15" s="11"/>
      <c r="E15" s="11"/>
      <c r="F15" s="12">
        <f t="shared" si="0"/>
        <v>63337732.460000001</v>
      </c>
      <c r="G15" s="12">
        <f t="shared" si="0"/>
        <v>63337732.460000001</v>
      </c>
      <c r="H15" s="13">
        <f>H14</f>
        <v>1</v>
      </c>
      <c r="I15" s="1"/>
    </row>
    <row r="16" spans="3:9" x14ac:dyDescent="0.35">
      <c r="C16" s="14"/>
    </row>
    <row r="17" spans="8:8" x14ac:dyDescent="0.35">
      <c r="H17" s="15"/>
    </row>
  </sheetData>
  <mergeCells count="5">
    <mergeCell ref="H11:H12"/>
    <mergeCell ref="D8:G9"/>
    <mergeCell ref="C11:E12"/>
    <mergeCell ref="F11:F12"/>
    <mergeCell ref="G11:G12"/>
  </mergeCells>
  <pageMargins left="0.511811024" right="0.511811024" top="0.78740157499999996" bottom="0.78740157499999996" header="0.31496062000000002" footer="0.31496062000000002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96578-1E32-44E7-B21E-75A506C3BE7E}">
  <dimension ref="C8:K17"/>
  <sheetViews>
    <sheetView workbookViewId="0">
      <selection activeCell="H14" sqref="H14"/>
    </sheetView>
  </sheetViews>
  <sheetFormatPr defaultRowHeight="14.5" x14ac:dyDescent="0.35"/>
  <cols>
    <col min="3" max="3" width="14.1796875" bestFit="1" customWidth="1"/>
    <col min="4" max="4" width="40.81640625" bestFit="1" customWidth="1"/>
    <col min="5" max="5" width="14.1796875" bestFit="1" customWidth="1"/>
    <col min="6" max="6" width="17.7265625" customWidth="1"/>
    <col min="7" max="7" width="16" bestFit="1" customWidth="1"/>
    <col min="8" max="8" width="16.81640625" bestFit="1" customWidth="1"/>
    <col min="9" max="9" width="17.81640625" bestFit="1" customWidth="1"/>
    <col min="10" max="10" width="18.26953125" bestFit="1" customWidth="1"/>
  </cols>
  <sheetData>
    <row r="8" spans="3:11" x14ac:dyDescent="0.35">
      <c r="D8" s="18" t="s">
        <v>8</v>
      </c>
      <c r="E8" s="18"/>
      <c r="F8" s="18"/>
      <c r="G8" s="18"/>
      <c r="H8" s="18"/>
      <c r="I8" s="18"/>
    </row>
    <row r="9" spans="3:11" x14ac:dyDescent="0.35">
      <c r="D9" s="18"/>
      <c r="E9" s="18"/>
      <c r="F9" s="18"/>
      <c r="G9" s="18"/>
      <c r="H9" s="18"/>
      <c r="I9" s="18"/>
    </row>
    <row r="10" spans="3:11" ht="15" thickBot="1" x14ac:dyDescent="0.4"/>
    <row r="11" spans="3:11" ht="22.5" customHeight="1" x14ac:dyDescent="0.3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" thickBot="1" x14ac:dyDescent="0.4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5" x14ac:dyDescent="0.35">
      <c r="C13" s="2">
        <v>48062</v>
      </c>
      <c r="D13" s="3" t="s">
        <v>3</v>
      </c>
      <c r="E13" s="3"/>
      <c r="F13" s="4">
        <f>G13+H13</f>
        <v>48609028.730000004</v>
      </c>
      <c r="G13" s="4">
        <v>8804528.7300000004</v>
      </c>
      <c r="H13" s="4">
        <v>39804500</v>
      </c>
      <c r="I13" s="5">
        <f>G13/F13</f>
        <v>0.18112949301877565</v>
      </c>
      <c r="J13" s="5">
        <f>H13/F13</f>
        <v>0.81887050698122432</v>
      </c>
      <c r="K13" s="1"/>
    </row>
    <row r="14" spans="3:11" ht="16" thickBot="1" x14ac:dyDescent="0.4">
      <c r="C14" s="2"/>
      <c r="D14" s="6"/>
      <c r="E14" s="7" t="s">
        <v>2</v>
      </c>
      <c r="F14" s="8">
        <f t="shared" ref="F14:H15" si="0">F13</f>
        <v>48609028.730000004</v>
      </c>
      <c r="G14" s="8">
        <f t="shared" si="0"/>
        <v>8804528.7300000004</v>
      </c>
      <c r="H14" s="8">
        <f>H13</f>
        <v>39804500</v>
      </c>
      <c r="I14" s="9">
        <f>G14/F14</f>
        <v>0.18112949301877565</v>
      </c>
      <c r="J14" s="9">
        <f>H14/F14</f>
        <v>0.81887050698122432</v>
      </c>
      <c r="K14" s="1"/>
    </row>
    <row r="15" spans="3:11" ht="15" thickBot="1" x14ac:dyDescent="0.4">
      <c r="C15" s="10" t="s">
        <v>1</v>
      </c>
      <c r="D15" s="11"/>
      <c r="E15" s="11"/>
      <c r="F15" s="12">
        <f t="shared" si="0"/>
        <v>48609028.730000004</v>
      </c>
      <c r="G15" s="12">
        <f t="shared" si="0"/>
        <v>8804528.7300000004</v>
      </c>
      <c r="H15" s="12">
        <f t="shared" si="0"/>
        <v>39804500</v>
      </c>
      <c r="I15" s="13">
        <f>I14</f>
        <v>0.18112949301877565</v>
      </c>
      <c r="J15" s="13">
        <f>J14</f>
        <v>0.81887050698122432</v>
      </c>
      <c r="K15" s="1"/>
    </row>
    <row r="16" spans="3:11" x14ac:dyDescent="0.35">
      <c r="C16" s="14"/>
    </row>
    <row r="17" spans="9:10" x14ac:dyDescent="0.3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10D87E-6C27-4B97-A464-AB3B9A93B3BA}">
  <dimension ref="C8:K17"/>
  <sheetViews>
    <sheetView workbookViewId="0">
      <selection activeCell="H14" sqref="H14"/>
    </sheetView>
  </sheetViews>
  <sheetFormatPr defaultRowHeight="14.5" x14ac:dyDescent="0.35"/>
  <cols>
    <col min="3" max="3" width="14.1796875" bestFit="1" customWidth="1"/>
    <col min="4" max="4" width="40.81640625" bestFit="1" customWidth="1"/>
    <col min="5" max="5" width="14.1796875" bestFit="1" customWidth="1"/>
    <col min="6" max="6" width="17.7265625" customWidth="1"/>
    <col min="7" max="7" width="16" bestFit="1" customWidth="1"/>
    <col min="8" max="8" width="16.81640625" bestFit="1" customWidth="1"/>
    <col min="9" max="9" width="17.81640625" bestFit="1" customWidth="1"/>
    <col min="10" max="10" width="18.26953125" bestFit="1" customWidth="1"/>
  </cols>
  <sheetData>
    <row r="8" spans="3:11" x14ac:dyDescent="0.35">
      <c r="D8" s="18" t="s">
        <v>9</v>
      </c>
      <c r="E8" s="18"/>
      <c r="F8" s="18"/>
      <c r="G8" s="18"/>
      <c r="H8" s="18"/>
      <c r="I8" s="18"/>
    </row>
    <row r="9" spans="3:11" x14ac:dyDescent="0.35">
      <c r="D9" s="18"/>
      <c r="E9" s="18"/>
      <c r="F9" s="18"/>
      <c r="G9" s="18"/>
      <c r="H9" s="18"/>
      <c r="I9" s="18"/>
    </row>
    <row r="10" spans="3:11" ht="15" thickBot="1" x14ac:dyDescent="0.4"/>
    <row r="11" spans="3:11" ht="22.5" customHeight="1" x14ac:dyDescent="0.3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" thickBot="1" x14ac:dyDescent="0.4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5" x14ac:dyDescent="0.35">
      <c r="C13" s="2">
        <v>48062</v>
      </c>
      <c r="D13" s="3" t="s">
        <v>3</v>
      </c>
      <c r="E13" s="3"/>
      <c r="F13" s="4">
        <f>G13+H13</f>
        <v>53532454.329999998</v>
      </c>
      <c r="G13" s="4">
        <v>10420490.43</v>
      </c>
      <c r="H13" s="4">
        <v>43111963.899999999</v>
      </c>
      <c r="I13" s="5">
        <f>G13/F13</f>
        <v>0.19465743837865243</v>
      </c>
      <c r="J13" s="5">
        <f>H13/F13</f>
        <v>0.80534256162134754</v>
      </c>
      <c r="K13" s="1"/>
    </row>
    <row r="14" spans="3:11" ht="16" thickBot="1" x14ac:dyDescent="0.4">
      <c r="C14" s="2"/>
      <c r="D14" s="6"/>
      <c r="E14" s="7" t="s">
        <v>2</v>
      </c>
      <c r="F14" s="8">
        <f t="shared" ref="F14:H15" si="0">F13</f>
        <v>53532454.329999998</v>
      </c>
      <c r="G14" s="8">
        <f t="shared" si="0"/>
        <v>10420490.43</v>
      </c>
      <c r="H14" s="8">
        <f>H13</f>
        <v>43111963.899999999</v>
      </c>
      <c r="I14" s="9">
        <f>G14/F14</f>
        <v>0.19465743837865243</v>
      </c>
      <c r="J14" s="9">
        <f>H14/F14</f>
        <v>0.80534256162134754</v>
      </c>
      <c r="K14" s="1"/>
    </row>
    <row r="15" spans="3:11" ht="15" thickBot="1" x14ac:dyDescent="0.4">
      <c r="C15" s="10" t="s">
        <v>1</v>
      </c>
      <c r="D15" s="11"/>
      <c r="E15" s="11"/>
      <c r="F15" s="12">
        <f t="shared" si="0"/>
        <v>53532454.329999998</v>
      </c>
      <c r="G15" s="12">
        <f t="shared" si="0"/>
        <v>10420490.43</v>
      </c>
      <c r="H15" s="12">
        <f t="shared" si="0"/>
        <v>43111963.899999999</v>
      </c>
      <c r="I15" s="13">
        <f>I14</f>
        <v>0.19465743837865243</v>
      </c>
      <c r="J15" s="13">
        <f>J14</f>
        <v>0.80534256162134754</v>
      </c>
      <c r="K15" s="1"/>
    </row>
    <row r="16" spans="3:11" x14ac:dyDescent="0.35">
      <c r="C16" s="14"/>
    </row>
    <row r="17" spans="9:10" x14ac:dyDescent="0.3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90D42-081E-4DFA-9C30-EA40D3F9016B}">
  <dimension ref="C8:K17"/>
  <sheetViews>
    <sheetView workbookViewId="0">
      <selection activeCell="H14" sqref="H14"/>
    </sheetView>
  </sheetViews>
  <sheetFormatPr defaultRowHeight="14.5" x14ac:dyDescent="0.35"/>
  <cols>
    <col min="3" max="3" width="14.1796875" bestFit="1" customWidth="1"/>
    <col min="4" max="4" width="40.81640625" bestFit="1" customWidth="1"/>
    <col min="5" max="5" width="14.1796875" bestFit="1" customWidth="1"/>
    <col min="6" max="6" width="17.7265625" customWidth="1"/>
    <col min="7" max="7" width="16" bestFit="1" customWidth="1"/>
    <col min="8" max="8" width="16.81640625" bestFit="1" customWidth="1"/>
    <col min="9" max="9" width="17.81640625" bestFit="1" customWidth="1"/>
    <col min="10" max="10" width="18.26953125" bestFit="1" customWidth="1"/>
  </cols>
  <sheetData>
    <row r="8" spans="3:11" x14ac:dyDescent="0.35">
      <c r="D8" s="18" t="s">
        <v>10</v>
      </c>
      <c r="E8" s="18"/>
      <c r="F8" s="18"/>
      <c r="G8" s="18"/>
      <c r="H8" s="18"/>
      <c r="I8" s="18"/>
    </row>
    <row r="9" spans="3:11" x14ac:dyDescent="0.35">
      <c r="D9" s="18"/>
      <c r="E9" s="18"/>
      <c r="F9" s="18"/>
      <c r="G9" s="18"/>
      <c r="H9" s="18"/>
      <c r="I9" s="18"/>
    </row>
    <row r="10" spans="3:11" ht="15" thickBot="1" x14ac:dyDescent="0.4"/>
    <row r="11" spans="3:11" ht="22.5" customHeight="1" x14ac:dyDescent="0.3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" thickBot="1" x14ac:dyDescent="0.4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5" x14ac:dyDescent="0.35">
      <c r="C13" s="2">
        <v>48062</v>
      </c>
      <c r="D13" s="3" t="s">
        <v>3</v>
      </c>
      <c r="E13" s="3"/>
      <c r="F13" s="4">
        <f>G13+H13</f>
        <v>52137336.200000003</v>
      </c>
      <c r="G13" s="4">
        <v>10245641.1</v>
      </c>
      <c r="H13" s="4">
        <v>41891695.100000001</v>
      </c>
      <c r="I13" s="5">
        <f>G13/F13</f>
        <v>0.19651255408787069</v>
      </c>
      <c r="J13" s="5">
        <f>H13/F13</f>
        <v>0.80348744591212928</v>
      </c>
      <c r="K13" s="1"/>
    </row>
    <row r="14" spans="3:11" ht="16" thickBot="1" x14ac:dyDescent="0.4">
      <c r="C14" s="2"/>
      <c r="D14" s="6"/>
      <c r="E14" s="7" t="s">
        <v>2</v>
      </c>
      <c r="F14" s="8">
        <f t="shared" ref="F14:H15" si="0">F13</f>
        <v>52137336.200000003</v>
      </c>
      <c r="G14" s="8">
        <f t="shared" si="0"/>
        <v>10245641.1</v>
      </c>
      <c r="H14" s="8">
        <f>H13</f>
        <v>41891695.100000001</v>
      </c>
      <c r="I14" s="9">
        <f>G14/F14</f>
        <v>0.19651255408787069</v>
      </c>
      <c r="J14" s="9">
        <f>H14/F14</f>
        <v>0.80348744591212928</v>
      </c>
      <c r="K14" s="1"/>
    </row>
    <row r="15" spans="3:11" ht="15" thickBot="1" x14ac:dyDescent="0.4">
      <c r="C15" s="10" t="s">
        <v>1</v>
      </c>
      <c r="D15" s="11"/>
      <c r="E15" s="11"/>
      <c r="F15" s="12">
        <f t="shared" si="0"/>
        <v>52137336.200000003</v>
      </c>
      <c r="G15" s="12">
        <f t="shared" si="0"/>
        <v>10245641.1</v>
      </c>
      <c r="H15" s="12">
        <f t="shared" si="0"/>
        <v>41891695.100000001</v>
      </c>
      <c r="I15" s="13">
        <f>I14</f>
        <v>0.19651255408787069</v>
      </c>
      <c r="J15" s="13">
        <f>J14</f>
        <v>0.80348744591212928</v>
      </c>
      <c r="K15" s="1"/>
    </row>
    <row r="16" spans="3:11" x14ac:dyDescent="0.35">
      <c r="C16" s="14"/>
    </row>
    <row r="17" spans="9:10" x14ac:dyDescent="0.3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F7083-E06E-4078-A98B-71FF3D084658}">
  <dimension ref="C8:K17"/>
  <sheetViews>
    <sheetView workbookViewId="0">
      <selection activeCell="H14" sqref="H14"/>
    </sheetView>
  </sheetViews>
  <sheetFormatPr defaultRowHeight="14.5" x14ac:dyDescent="0.35"/>
  <cols>
    <col min="3" max="3" width="14.1796875" bestFit="1" customWidth="1"/>
    <col min="4" max="4" width="40.81640625" bestFit="1" customWidth="1"/>
    <col min="5" max="5" width="14.1796875" bestFit="1" customWidth="1"/>
    <col min="6" max="6" width="17.7265625" customWidth="1"/>
    <col min="7" max="7" width="16" bestFit="1" customWidth="1"/>
    <col min="8" max="8" width="16.81640625" bestFit="1" customWidth="1"/>
    <col min="9" max="9" width="17.81640625" bestFit="1" customWidth="1"/>
    <col min="10" max="10" width="18.26953125" bestFit="1" customWidth="1"/>
  </cols>
  <sheetData>
    <row r="8" spans="3:11" x14ac:dyDescent="0.35">
      <c r="D8" s="18" t="s">
        <v>10</v>
      </c>
      <c r="E8" s="18"/>
      <c r="F8" s="18"/>
      <c r="G8" s="18"/>
      <c r="H8" s="18"/>
      <c r="I8" s="18"/>
    </row>
    <row r="9" spans="3:11" x14ac:dyDescent="0.35">
      <c r="D9" s="18"/>
      <c r="E9" s="18"/>
      <c r="F9" s="18"/>
      <c r="G9" s="18"/>
      <c r="H9" s="18"/>
      <c r="I9" s="18"/>
    </row>
    <row r="10" spans="3:11" ht="15" thickBot="1" x14ac:dyDescent="0.4"/>
    <row r="11" spans="3:11" ht="22.5" customHeight="1" x14ac:dyDescent="0.3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" thickBot="1" x14ac:dyDescent="0.4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5" x14ac:dyDescent="0.35">
      <c r="C13" s="2">
        <v>48062</v>
      </c>
      <c r="D13" s="3" t="s">
        <v>3</v>
      </c>
      <c r="E13" s="3"/>
      <c r="F13" s="4">
        <f>G13+H13</f>
        <v>51475449.559999995</v>
      </c>
      <c r="G13" s="4">
        <v>10196465.939999999</v>
      </c>
      <c r="H13" s="4">
        <v>41278983.619999997</v>
      </c>
      <c r="I13" s="5">
        <f>G13/F13</f>
        <v>0.19808405807345028</v>
      </c>
      <c r="J13" s="5">
        <f>H13/F13</f>
        <v>0.8019159419265498</v>
      </c>
      <c r="K13" s="1"/>
    </row>
    <row r="14" spans="3:11" ht="16" thickBot="1" x14ac:dyDescent="0.4">
      <c r="C14" s="2"/>
      <c r="D14" s="6"/>
      <c r="E14" s="7" t="s">
        <v>2</v>
      </c>
      <c r="F14" s="8">
        <f t="shared" ref="F14:H15" si="0">F13</f>
        <v>51475449.559999995</v>
      </c>
      <c r="G14" s="8">
        <f t="shared" si="0"/>
        <v>10196465.939999999</v>
      </c>
      <c r="H14" s="8">
        <f>H13</f>
        <v>41278983.619999997</v>
      </c>
      <c r="I14" s="9">
        <f>G14/F14</f>
        <v>0.19808405807345028</v>
      </c>
      <c r="J14" s="9">
        <f>H14/F14</f>
        <v>0.8019159419265498</v>
      </c>
      <c r="K14" s="1"/>
    </row>
    <row r="15" spans="3:11" ht="15" thickBot="1" x14ac:dyDescent="0.4">
      <c r="C15" s="10" t="s">
        <v>1</v>
      </c>
      <c r="D15" s="11"/>
      <c r="E15" s="11"/>
      <c r="F15" s="12">
        <f t="shared" si="0"/>
        <v>51475449.559999995</v>
      </c>
      <c r="G15" s="12">
        <f t="shared" si="0"/>
        <v>10196465.939999999</v>
      </c>
      <c r="H15" s="12">
        <f t="shared" si="0"/>
        <v>41278983.619999997</v>
      </c>
      <c r="I15" s="13">
        <f>I14</f>
        <v>0.19808405807345028</v>
      </c>
      <c r="J15" s="13">
        <f>J14</f>
        <v>0.8019159419265498</v>
      </c>
      <c r="K15" s="1"/>
    </row>
    <row r="16" spans="3:11" x14ac:dyDescent="0.35">
      <c r="C16" s="14"/>
    </row>
    <row r="17" spans="9:10" x14ac:dyDescent="0.3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B872-C27A-4549-B1BC-728644C22CD3}">
  <dimension ref="C8:K17"/>
  <sheetViews>
    <sheetView workbookViewId="0">
      <selection activeCell="H14" sqref="H14"/>
    </sheetView>
  </sheetViews>
  <sheetFormatPr defaultRowHeight="14.5" x14ac:dyDescent="0.35"/>
  <cols>
    <col min="3" max="3" width="14.1796875" bestFit="1" customWidth="1"/>
    <col min="4" max="4" width="40.81640625" bestFit="1" customWidth="1"/>
    <col min="5" max="5" width="14.1796875" bestFit="1" customWidth="1"/>
    <col min="6" max="6" width="17.7265625" customWidth="1"/>
    <col min="7" max="7" width="16" bestFit="1" customWidth="1"/>
    <col min="8" max="8" width="16.81640625" bestFit="1" customWidth="1"/>
    <col min="9" max="9" width="17.81640625" bestFit="1" customWidth="1"/>
    <col min="10" max="10" width="18.26953125" bestFit="1" customWidth="1"/>
  </cols>
  <sheetData>
    <row r="8" spans="3:11" x14ac:dyDescent="0.35">
      <c r="D8" s="18" t="s">
        <v>11</v>
      </c>
      <c r="E8" s="18"/>
      <c r="F8" s="18"/>
      <c r="G8" s="18"/>
      <c r="H8" s="18"/>
      <c r="I8" s="18"/>
    </row>
    <row r="9" spans="3:11" x14ac:dyDescent="0.35">
      <c r="D9" s="18"/>
      <c r="E9" s="18"/>
      <c r="F9" s="18"/>
      <c r="G9" s="18"/>
      <c r="H9" s="18"/>
      <c r="I9" s="18"/>
    </row>
    <row r="10" spans="3:11" ht="15" thickBot="1" x14ac:dyDescent="0.4"/>
    <row r="11" spans="3:11" ht="22.5" customHeight="1" x14ac:dyDescent="0.3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" thickBot="1" x14ac:dyDescent="0.4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5" x14ac:dyDescent="0.35">
      <c r="C13" s="2">
        <v>48062</v>
      </c>
      <c r="D13" s="3" t="s">
        <v>3</v>
      </c>
      <c r="E13" s="3"/>
      <c r="F13" s="4">
        <f>G13+H13</f>
        <v>52616333.299999997</v>
      </c>
      <c r="G13" s="4">
        <v>10533176.5</v>
      </c>
      <c r="H13" s="4">
        <v>42083156.799999997</v>
      </c>
      <c r="I13" s="5">
        <f>G13/F13</f>
        <v>0.20018834151637854</v>
      </c>
      <c r="J13" s="5">
        <f>H13/F13</f>
        <v>0.79981165848362146</v>
      </c>
      <c r="K13" s="1"/>
    </row>
    <row r="14" spans="3:11" ht="16" thickBot="1" x14ac:dyDescent="0.4">
      <c r="C14" s="2"/>
      <c r="D14" s="6"/>
      <c r="E14" s="7" t="s">
        <v>2</v>
      </c>
      <c r="F14" s="8">
        <f t="shared" ref="F14:H15" si="0">F13</f>
        <v>52616333.299999997</v>
      </c>
      <c r="G14" s="8">
        <f t="shared" si="0"/>
        <v>10533176.5</v>
      </c>
      <c r="H14" s="8">
        <f>H13</f>
        <v>42083156.799999997</v>
      </c>
      <c r="I14" s="9">
        <f>G14/F14</f>
        <v>0.20018834151637854</v>
      </c>
      <c r="J14" s="9">
        <f>H14/F14</f>
        <v>0.79981165848362146</v>
      </c>
      <c r="K14" s="1"/>
    </row>
    <row r="15" spans="3:11" ht="15" thickBot="1" x14ac:dyDescent="0.4">
      <c r="C15" s="10" t="s">
        <v>1</v>
      </c>
      <c r="D15" s="11"/>
      <c r="E15" s="11"/>
      <c r="F15" s="12">
        <f t="shared" si="0"/>
        <v>52616333.299999997</v>
      </c>
      <c r="G15" s="12">
        <f t="shared" si="0"/>
        <v>10533176.5</v>
      </c>
      <c r="H15" s="12">
        <f t="shared" si="0"/>
        <v>42083156.799999997</v>
      </c>
      <c r="I15" s="13">
        <f>I14</f>
        <v>0.20018834151637854</v>
      </c>
      <c r="J15" s="13">
        <f>J14</f>
        <v>0.79981165848362146</v>
      </c>
      <c r="K15" s="1"/>
    </row>
    <row r="16" spans="3:11" x14ac:dyDescent="0.35">
      <c r="C16" s="14"/>
    </row>
    <row r="17" spans="9:10" x14ac:dyDescent="0.3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A9E8E-ECDD-410F-9D16-1CA1606BD119}">
  <dimension ref="C8:K17"/>
  <sheetViews>
    <sheetView workbookViewId="0">
      <selection activeCell="H14" sqref="H14"/>
    </sheetView>
  </sheetViews>
  <sheetFormatPr defaultRowHeight="14.5" x14ac:dyDescent="0.35"/>
  <cols>
    <col min="3" max="3" width="14.1796875" bestFit="1" customWidth="1"/>
    <col min="4" max="4" width="40.81640625" bestFit="1" customWidth="1"/>
    <col min="5" max="5" width="14.1796875" bestFit="1" customWidth="1"/>
    <col min="6" max="6" width="17.7265625" customWidth="1"/>
    <col min="7" max="7" width="16" bestFit="1" customWidth="1"/>
    <col min="8" max="8" width="16.81640625" bestFit="1" customWidth="1"/>
    <col min="9" max="9" width="17.81640625" bestFit="1" customWidth="1"/>
    <col min="10" max="10" width="18.26953125" bestFit="1" customWidth="1"/>
  </cols>
  <sheetData>
    <row r="8" spans="3:11" x14ac:dyDescent="0.35">
      <c r="D8" s="18" t="s">
        <v>12</v>
      </c>
      <c r="E8" s="18"/>
      <c r="F8" s="18"/>
      <c r="G8" s="18"/>
      <c r="H8" s="18"/>
      <c r="I8" s="18"/>
    </row>
    <row r="9" spans="3:11" x14ac:dyDescent="0.35">
      <c r="D9" s="18"/>
      <c r="E9" s="18"/>
      <c r="F9" s="18"/>
      <c r="G9" s="18"/>
      <c r="H9" s="18"/>
      <c r="I9" s="18"/>
    </row>
    <row r="10" spans="3:11" ht="15" thickBot="1" x14ac:dyDescent="0.4"/>
    <row r="11" spans="3:11" ht="22.5" customHeight="1" x14ac:dyDescent="0.3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" thickBot="1" x14ac:dyDescent="0.4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5" x14ac:dyDescent="0.35">
      <c r="C13" s="2">
        <v>48062</v>
      </c>
      <c r="D13" s="3" t="s">
        <v>3</v>
      </c>
      <c r="E13" s="3"/>
      <c r="F13" s="4">
        <f>G13+H13</f>
        <v>51494065.490000002</v>
      </c>
      <c r="G13" s="4">
        <v>10017829.810000001</v>
      </c>
      <c r="H13" s="4">
        <v>41476235.68</v>
      </c>
      <c r="I13" s="5">
        <f>G13/F13</f>
        <v>0.19454338504201876</v>
      </c>
      <c r="J13" s="5">
        <f>H13/F13</f>
        <v>0.80545661495798127</v>
      </c>
      <c r="K13" s="1"/>
    </row>
    <row r="14" spans="3:11" ht="16" thickBot="1" x14ac:dyDescent="0.4">
      <c r="C14" s="2"/>
      <c r="D14" s="6"/>
      <c r="E14" s="7" t="s">
        <v>2</v>
      </c>
      <c r="F14" s="8">
        <f t="shared" ref="F14:H15" si="0">F13</f>
        <v>51494065.490000002</v>
      </c>
      <c r="G14" s="8">
        <f t="shared" si="0"/>
        <v>10017829.810000001</v>
      </c>
      <c r="H14" s="8">
        <f>H13</f>
        <v>41476235.68</v>
      </c>
      <c r="I14" s="9">
        <f>G14/F14</f>
        <v>0.19454338504201876</v>
      </c>
      <c r="J14" s="9">
        <f>H14/F14</f>
        <v>0.80545661495798127</v>
      </c>
      <c r="K14" s="1"/>
    </row>
    <row r="15" spans="3:11" ht="15" thickBot="1" x14ac:dyDescent="0.4">
      <c r="C15" s="10" t="s">
        <v>1</v>
      </c>
      <c r="D15" s="11"/>
      <c r="E15" s="11"/>
      <c r="F15" s="12">
        <f t="shared" si="0"/>
        <v>51494065.490000002</v>
      </c>
      <c r="G15" s="12">
        <f t="shared" si="0"/>
        <v>10017829.810000001</v>
      </c>
      <c r="H15" s="12">
        <f t="shared" si="0"/>
        <v>41476235.68</v>
      </c>
      <c r="I15" s="13">
        <f>I14</f>
        <v>0.19454338504201876</v>
      </c>
      <c r="J15" s="13">
        <f>J14</f>
        <v>0.80545661495798127</v>
      </c>
      <c r="K15" s="1"/>
    </row>
    <row r="16" spans="3:11" x14ac:dyDescent="0.35">
      <c r="C16" s="14"/>
    </row>
    <row r="17" spans="9:10" x14ac:dyDescent="0.3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2B33B5-643B-4BB5-B045-C9E0E962550D}">
  <dimension ref="C8:K17"/>
  <sheetViews>
    <sheetView workbookViewId="0">
      <selection activeCell="H14" sqref="H14"/>
    </sheetView>
  </sheetViews>
  <sheetFormatPr defaultRowHeight="14.5" x14ac:dyDescent="0.35"/>
  <cols>
    <col min="3" max="3" width="14.1796875" bestFit="1" customWidth="1"/>
    <col min="4" max="4" width="40.81640625" bestFit="1" customWidth="1"/>
    <col min="5" max="5" width="14.1796875" bestFit="1" customWidth="1"/>
    <col min="6" max="6" width="17.7265625" customWidth="1"/>
    <col min="7" max="7" width="16" bestFit="1" customWidth="1"/>
    <col min="8" max="8" width="16.81640625" bestFit="1" customWidth="1"/>
    <col min="9" max="9" width="17.81640625" bestFit="1" customWidth="1"/>
    <col min="10" max="10" width="18.26953125" bestFit="1" customWidth="1"/>
  </cols>
  <sheetData>
    <row r="8" spans="3:11" x14ac:dyDescent="0.35">
      <c r="D8" s="18" t="s">
        <v>12</v>
      </c>
      <c r="E8" s="18"/>
      <c r="F8" s="18"/>
      <c r="G8" s="18"/>
      <c r="H8" s="18"/>
      <c r="I8" s="18"/>
    </row>
    <row r="9" spans="3:11" x14ac:dyDescent="0.35">
      <c r="D9" s="18"/>
      <c r="E9" s="18"/>
      <c r="F9" s="18"/>
      <c r="G9" s="18"/>
      <c r="H9" s="18"/>
      <c r="I9" s="18"/>
    </row>
    <row r="10" spans="3:11" ht="15" thickBot="1" x14ac:dyDescent="0.4"/>
    <row r="11" spans="3:11" ht="22.5" customHeight="1" x14ac:dyDescent="0.3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" thickBot="1" x14ac:dyDescent="0.4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5" x14ac:dyDescent="0.35">
      <c r="C13" s="2">
        <v>48062</v>
      </c>
      <c r="D13" s="3" t="s">
        <v>3</v>
      </c>
      <c r="E13" s="3"/>
      <c r="F13" s="4">
        <f>G13+H13</f>
        <v>53397778.640000001</v>
      </c>
      <c r="G13" s="4">
        <v>10515130.609999999</v>
      </c>
      <c r="H13" s="4">
        <v>42882648.030000001</v>
      </c>
      <c r="I13" s="5">
        <f>G13/F13</f>
        <v>0.19692074984788169</v>
      </c>
      <c r="J13" s="5">
        <f>H13/F13</f>
        <v>0.80307925015211834</v>
      </c>
      <c r="K13" s="1"/>
    </row>
    <row r="14" spans="3:11" ht="16" thickBot="1" x14ac:dyDescent="0.4">
      <c r="C14" s="2"/>
      <c r="D14" s="6"/>
      <c r="E14" s="7" t="s">
        <v>2</v>
      </c>
      <c r="F14" s="8">
        <f t="shared" ref="F14:H15" si="0">F13</f>
        <v>53397778.640000001</v>
      </c>
      <c r="G14" s="8">
        <f t="shared" si="0"/>
        <v>10515130.609999999</v>
      </c>
      <c r="H14" s="8">
        <f>H13</f>
        <v>42882648.030000001</v>
      </c>
      <c r="I14" s="9">
        <f>G14/F14</f>
        <v>0.19692074984788169</v>
      </c>
      <c r="J14" s="9">
        <f>H14/F14</f>
        <v>0.80307925015211834</v>
      </c>
      <c r="K14" s="1"/>
    </row>
    <row r="15" spans="3:11" ht="15" thickBot="1" x14ac:dyDescent="0.4">
      <c r="C15" s="10" t="s">
        <v>1</v>
      </c>
      <c r="D15" s="11"/>
      <c r="E15" s="11"/>
      <c r="F15" s="12">
        <f t="shared" si="0"/>
        <v>53397778.640000001</v>
      </c>
      <c r="G15" s="12">
        <f t="shared" si="0"/>
        <v>10515130.609999999</v>
      </c>
      <c r="H15" s="12">
        <f t="shared" si="0"/>
        <v>42882648.030000001</v>
      </c>
      <c r="I15" s="13">
        <f>I14</f>
        <v>0.19692074984788169</v>
      </c>
      <c r="J15" s="13">
        <f>J14</f>
        <v>0.80307925015211834</v>
      </c>
      <c r="K15" s="1"/>
    </row>
    <row r="16" spans="3:11" x14ac:dyDescent="0.35">
      <c r="C16" s="14"/>
    </row>
    <row r="17" spans="9:10" x14ac:dyDescent="0.3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24672-2CD6-4A6E-A858-6BBA39123258}">
  <dimension ref="C8:K17"/>
  <sheetViews>
    <sheetView workbookViewId="0">
      <selection activeCell="H14" sqref="H14"/>
    </sheetView>
  </sheetViews>
  <sheetFormatPr defaultRowHeight="14.5" x14ac:dyDescent="0.35"/>
  <cols>
    <col min="3" max="3" width="14.1796875" bestFit="1" customWidth="1"/>
    <col min="4" max="4" width="40.81640625" bestFit="1" customWidth="1"/>
    <col min="5" max="5" width="14.1796875" bestFit="1" customWidth="1"/>
    <col min="6" max="6" width="17.7265625" customWidth="1"/>
    <col min="7" max="7" width="16" bestFit="1" customWidth="1"/>
    <col min="8" max="8" width="16.81640625" bestFit="1" customWidth="1"/>
    <col min="9" max="9" width="17.81640625" bestFit="1" customWidth="1"/>
    <col min="10" max="10" width="18.26953125" bestFit="1" customWidth="1"/>
  </cols>
  <sheetData>
    <row r="8" spans="3:11" x14ac:dyDescent="0.35">
      <c r="D8" s="18" t="s">
        <v>13</v>
      </c>
      <c r="E8" s="18"/>
      <c r="F8" s="18"/>
      <c r="G8" s="18"/>
      <c r="H8" s="18"/>
      <c r="I8" s="18"/>
    </row>
    <row r="9" spans="3:11" x14ac:dyDescent="0.35">
      <c r="D9" s="18"/>
      <c r="E9" s="18"/>
      <c r="F9" s="18"/>
      <c r="G9" s="18"/>
      <c r="H9" s="18"/>
      <c r="I9" s="18"/>
    </row>
    <row r="10" spans="3:11" ht="15" thickBot="1" x14ac:dyDescent="0.4"/>
    <row r="11" spans="3:11" ht="22.5" customHeight="1" x14ac:dyDescent="0.3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" thickBot="1" x14ac:dyDescent="0.4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5" x14ac:dyDescent="0.35">
      <c r="C13" s="2">
        <v>48062</v>
      </c>
      <c r="D13" s="3" t="s">
        <v>3</v>
      </c>
      <c r="E13" s="3"/>
      <c r="F13" s="4">
        <f>G13+H13</f>
        <v>53812225.269999996</v>
      </c>
      <c r="G13" s="4">
        <v>10686278.359999999</v>
      </c>
      <c r="H13" s="4">
        <v>43125946.909999996</v>
      </c>
      <c r="I13" s="5">
        <f>G13/F13</f>
        <v>0.19858458382611316</v>
      </c>
      <c r="J13" s="5">
        <f>H13/F13</f>
        <v>0.80141541617388679</v>
      </c>
      <c r="K13" s="1"/>
    </row>
    <row r="14" spans="3:11" ht="16" thickBot="1" x14ac:dyDescent="0.4">
      <c r="C14" s="2"/>
      <c r="D14" s="6"/>
      <c r="E14" s="7" t="s">
        <v>2</v>
      </c>
      <c r="F14" s="8">
        <f t="shared" ref="F14:H15" si="0">F13</f>
        <v>53812225.269999996</v>
      </c>
      <c r="G14" s="8">
        <f t="shared" si="0"/>
        <v>10686278.359999999</v>
      </c>
      <c r="H14" s="8">
        <f>H13</f>
        <v>43125946.909999996</v>
      </c>
      <c r="I14" s="9">
        <f>G14/F14</f>
        <v>0.19858458382611316</v>
      </c>
      <c r="J14" s="9">
        <f>H14/F14</f>
        <v>0.80141541617388679</v>
      </c>
      <c r="K14" s="1"/>
    </row>
    <row r="15" spans="3:11" ht="15" thickBot="1" x14ac:dyDescent="0.4">
      <c r="C15" s="10" t="s">
        <v>1</v>
      </c>
      <c r="D15" s="11"/>
      <c r="E15" s="11"/>
      <c r="F15" s="12">
        <f t="shared" si="0"/>
        <v>53812225.269999996</v>
      </c>
      <c r="G15" s="12">
        <f t="shared" si="0"/>
        <v>10686278.359999999</v>
      </c>
      <c r="H15" s="12">
        <f t="shared" si="0"/>
        <v>43125946.909999996</v>
      </c>
      <c r="I15" s="13">
        <f>I14</f>
        <v>0.19858458382611316</v>
      </c>
      <c r="J15" s="13">
        <f>J14</f>
        <v>0.80141541617388679</v>
      </c>
      <c r="K15" s="1"/>
    </row>
    <row r="16" spans="3:11" x14ac:dyDescent="0.35">
      <c r="C16" s="14"/>
    </row>
    <row r="17" spans="9:10" x14ac:dyDescent="0.3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4FA99-1D9B-4E00-B62A-4F2968AA8CA1}">
  <dimension ref="C8:K17"/>
  <sheetViews>
    <sheetView workbookViewId="0">
      <selection activeCell="H14" sqref="H14"/>
    </sheetView>
  </sheetViews>
  <sheetFormatPr defaultRowHeight="14.5" x14ac:dyDescent="0.35"/>
  <cols>
    <col min="3" max="3" width="14.1796875" bestFit="1" customWidth="1"/>
    <col min="4" max="4" width="40.81640625" bestFit="1" customWidth="1"/>
    <col min="5" max="5" width="14.1796875" bestFit="1" customWidth="1"/>
    <col min="6" max="6" width="17.7265625" customWidth="1"/>
    <col min="7" max="7" width="16" bestFit="1" customWidth="1"/>
    <col min="8" max="8" width="16.81640625" bestFit="1" customWidth="1"/>
    <col min="9" max="9" width="17.81640625" bestFit="1" customWidth="1"/>
    <col min="10" max="10" width="18.26953125" bestFit="1" customWidth="1"/>
  </cols>
  <sheetData>
    <row r="8" spans="3:11" x14ac:dyDescent="0.35">
      <c r="D8" s="18" t="s">
        <v>14</v>
      </c>
      <c r="E8" s="18"/>
      <c r="F8" s="18"/>
      <c r="G8" s="18"/>
      <c r="H8" s="18"/>
      <c r="I8" s="18"/>
    </row>
    <row r="9" spans="3:11" x14ac:dyDescent="0.35">
      <c r="D9" s="18"/>
      <c r="E9" s="18"/>
      <c r="F9" s="18"/>
      <c r="G9" s="18"/>
      <c r="H9" s="18"/>
      <c r="I9" s="18"/>
    </row>
    <row r="10" spans="3:11" ht="15" thickBot="1" x14ac:dyDescent="0.4"/>
    <row r="11" spans="3:11" ht="22.5" customHeight="1" x14ac:dyDescent="0.3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" thickBot="1" x14ac:dyDescent="0.4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5" x14ac:dyDescent="0.35">
      <c r="C13" s="2">
        <v>48062</v>
      </c>
      <c r="D13" s="3" t="s">
        <v>3</v>
      </c>
      <c r="E13" s="3"/>
      <c r="F13" s="4">
        <f>G13+H13</f>
        <v>53642020.879999995</v>
      </c>
      <c r="G13" s="4">
        <v>10552838.76</v>
      </c>
      <c r="H13" s="4">
        <v>43089182.119999997</v>
      </c>
      <c r="I13" s="5">
        <f>G13/F13</f>
        <v>0.19672709168819816</v>
      </c>
      <c r="J13" s="5">
        <f>H13/F13</f>
        <v>0.80327290831180187</v>
      </c>
      <c r="K13" s="1"/>
    </row>
    <row r="14" spans="3:11" ht="16" thickBot="1" x14ac:dyDescent="0.4">
      <c r="C14" s="2"/>
      <c r="D14" s="6"/>
      <c r="E14" s="7" t="s">
        <v>2</v>
      </c>
      <c r="F14" s="8">
        <f t="shared" ref="F14:H15" si="0">F13</f>
        <v>53642020.879999995</v>
      </c>
      <c r="G14" s="8">
        <f t="shared" si="0"/>
        <v>10552838.76</v>
      </c>
      <c r="H14" s="8">
        <f>H13</f>
        <v>43089182.119999997</v>
      </c>
      <c r="I14" s="9">
        <f>G14/F14</f>
        <v>0.19672709168819816</v>
      </c>
      <c r="J14" s="9">
        <f>H14/F14</f>
        <v>0.80327290831180187</v>
      </c>
      <c r="K14" s="1"/>
    </row>
    <row r="15" spans="3:11" ht="15" thickBot="1" x14ac:dyDescent="0.4">
      <c r="C15" s="10" t="s">
        <v>1</v>
      </c>
      <c r="D15" s="11"/>
      <c r="E15" s="11"/>
      <c r="F15" s="12">
        <f t="shared" si="0"/>
        <v>53642020.879999995</v>
      </c>
      <c r="G15" s="12">
        <f t="shared" si="0"/>
        <v>10552838.76</v>
      </c>
      <c r="H15" s="12">
        <f t="shared" si="0"/>
        <v>43089182.119999997</v>
      </c>
      <c r="I15" s="13">
        <f>I14</f>
        <v>0.19672709168819816</v>
      </c>
      <c r="J15" s="13">
        <f>J14</f>
        <v>0.80327290831180187</v>
      </c>
      <c r="K15" s="1"/>
    </row>
    <row r="16" spans="3:11" x14ac:dyDescent="0.35">
      <c r="C16" s="14"/>
    </row>
    <row r="17" spans="9:10" x14ac:dyDescent="0.3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1A94F-A5A5-43F4-BD7B-E3236447B16A}">
  <dimension ref="C8:K17"/>
  <sheetViews>
    <sheetView workbookViewId="0">
      <selection activeCell="H14" sqref="H14"/>
    </sheetView>
  </sheetViews>
  <sheetFormatPr defaultRowHeight="14.5" x14ac:dyDescent="0.35"/>
  <cols>
    <col min="3" max="3" width="14.1796875" bestFit="1" customWidth="1"/>
    <col min="4" max="4" width="40.81640625" bestFit="1" customWidth="1"/>
    <col min="5" max="5" width="14.1796875" bestFit="1" customWidth="1"/>
    <col min="6" max="6" width="17.7265625" customWidth="1"/>
    <col min="7" max="7" width="16" bestFit="1" customWidth="1"/>
    <col min="8" max="8" width="16.81640625" bestFit="1" customWidth="1"/>
    <col min="9" max="9" width="17.81640625" bestFit="1" customWidth="1"/>
    <col min="10" max="10" width="18.26953125" bestFit="1" customWidth="1"/>
  </cols>
  <sheetData>
    <row r="8" spans="3:11" x14ac:dyDescent="0.35">
      <c r="D8" s="18" t="s">
        <v>15</v>
      </c>
      <c r="E8" s="18"/>
      <c r="F8" s="18"/>
      <c r="G8" s="18"/>
      <c r="H8" s="18"/>
      <c r="I8" s="18"/>
    </row>
    <row r="9" spans="3:11" x14ac:dyDescent="0.35">
      <c r="D9" s="18"/>
      <c r="E9" s="18"/>
      <c r="F9" s="18"/>
      <c r="G9" s="18"/>
      <c r="H9" s="18"/>
      <c r="I9" s="18"/>
    </row>
    <row r="10" spans="3:11" ht="15" thickBot="1" x14ac:dyDescent="0.4"/>
    <row r="11" spans="3:11" ht="22.5" customHeight="1" x14ac:dyDescent="0.3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" thickBot="1" x14ac:dyDescent="0.4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5" x14ac:dyDescent="0.35">
      <c r="C13" s="2">
        <v>48062</v>
      </c>
      <c r="D13" s="3" t="s">
        <v>3</v>
      </c>
      <c r="E13" s="3"/>
      <c r="F13" s="4">
        <f>G13+H13</f>
        <v>26121835.380000003</v>
      </c>
      <c r="G13" s="4">
        <v>5620945.1900000004</v>
      </c>
      <c r="H13" s="4">
        <v>20500890.190000001</v>
      </c>
      <c r="I13" s="5">
        <f>G13/F13</f>
        <v>0.21518186253878765</v>
      </c>
      <c r="J13" s="5">
        <f>H13/F13</f>
        <v>0.78481813746121232</v>
      </c>
      <c r="K13" s="1"/>
    </row>
    <row r="14" spans="3:11" ht="16" thickBot="1" x14ac:dyDescent="0.4">
      <c r="C14" s="2"/>
      <c r="D14" s="6"/>
      <c r="E14" s="7" t="s">
        <v>2</v>
      </c>
      <c r="F14" s="8">
        <f t="shared" ref="F14:H15" si="0">F13</f>
        <v>26121835.380000003</v>
      </c>
      <c r="G14" s="8">
        <f t="shared" si="0"/>
        <v>5620945.1900000004</v>
      </c>
      <c r="H14" s="8">
        <f>H13</f>
        <v>20500890.190000001</v>
      </c>
      <c r="I14" s="9">
        <f>G14/F14</f>
        <v>0.21518186253878765</v>
      </c>
      <c r="J14" s="9">
        <f>H14/F14</f>
        <v>0.78481813746121232</v>
      </c>
      <c r="K14" s="1"/>
    </row>
    <row r="15" spans="3:11" ht="15" thickBot="1" x14ac:dyDescent="0.4">
      <c r="C15" s="10" t="s">
        <v>1</v>
      </c>
      <c r="D15" s="11"/>
      <c r="E15" s="11"/>
      <c r="F15" s="12">
        <f t="shared" si="0"/>
        <v>26121835.380000003</v>
      </c>
      <c r="G15" s="12">
        <f t="shared" si="0"/>
        <v>5620945.1900000004</v>
      </c>
      <c r="H15" s="12">
        <f t="shared" si="0"/>
        <v>20500890.190000001</v>
      </c>
      <c r="I15" s="13">
        <f>I14</f>
        <v>0.21518186253878765</v>
      </c>
      <c r="J15" s="13">
        <f>J14</f>
        <v>0.78481813746121232</v>
      </c>
      <c r="K15" s="1"/>
    </row>
    <row r="16" spans="3:11" x14ac:dyDescent="0.35">
      <c r="C16" s="14"/>
    </row>
    <row r="17" spans="9:10" x14ac:dyDescent="0.3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4F392-A8A7-4C18-A405-EBC3BA965AFF}">
  <dimension ref="C8:K17"/>
  <sheetViews>
    <sheetView workbookViewId="0">
      <selection activeCell="H14" sqref="H14"/>
    </sheetView>
  </sheetViews>
  <sheetFormatPr defaultRowHeight="14.5" x14ac:dyDescent="0.35"/>
  <cols>
    <col min="3" max="3" width="14.1796875" bestFit="1" customWidth="1"/>
    <col min="4" max="4" width="40.81640625" bestFit="1" customWidth="1"/>
    <col min="5" max="5" width="14.1796875" bestFit="1" customWidth="1"/>
    <col min="6" max="6" width="17.7265625" customWidth="1"/>
    <col min="7" max="7" width="16" bestFit="1" customWidth="1"/>
    <col min="8" max="8" width="16.81640625" bestFit="1" customWidth="1"/>
    <col min="9" max="9" width="17.81640625" bestFit="1" customWidth="1"/>
    <col min="10" max="10" width="18.26953125" bestFit="1" customWidth="1"/>
  </cols>
  <sheetData>
    <row r="8" spans="3:11" x14ac:dyDescent="0.35">
      <c r="D8" s="18" t="s">
        <v>16</v>
      </c>
      <c r="E8" s="18"/>
      <c r="F8" s="18"/>
      <c r="G8" s="18"/>
      <c r="H8" s="18"/>
      <c r="I8" s="18"/>
    </row>
    <row r="9" spans="3:11" x14ac:dyDescent="0.35">
      <c r="D9" s="18"/>
      <c r="E9" s="18"/>
      <c r="F9" s="18"/>
      <c r="G9" s="18"/>
      <c r="H9" s="18"/>
      <c r="I9" s="18"/>
    </row>
    <row r="10" spans="3:11" ht="15" thickBot="1" x14ac:dyDescent="0.4"/>
    <row r="11" spans="3:11" ht="22.5" customHeight="1" x14ac:dyDescent="0.3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" thickBot="1" x14ac:dyDescent="0.4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5" x14ac:dyDescent="0.35">
      <c r="C13" s="2">
        <v>48062</v>
      </c>
      <c r="D13" s="3" t="s">
        <v>3</v>
      </c>
      <c r="E13" s="3"/>
      <c r="F13" s="4">
        <f>G13+H13</f>
        <v>17742452.879999999</v>
      </c>
      <c r="G13" s="4">
        <v>3810907.07</v>
      </c>
      <c r="H13" s="4">
        <v>13931545.810000001</v>
      </c>
      <c r="I13" s="5">
        <f>G13/F13</f>
        <v>0.21479031652358543</v>
      </c>
      <c r="J13" s="5">
        <f>H13/F13</f>
        <v>0.78520968347641462</v>
      </c>
      <c r="K13" s="1"/>
    </row>
    <row r="14" spans="3:11" ht="16" thickBot="1" x14ac:dyDescent="0.4">
      <c r="C14" s="2"/>
      <c r="D14" s="6"/>
      <c r="E14" s="7" t="s">
        <v>2</v>
      </c>
      <c r="F14" s="8">
        <f t="shared" ref="F14:H15" si="0">F13</f>
        <v>17742452.879999999</v>
      </c>
      <c r="G14" s="8">
        <f t="shared" si="0"/>
        <v>3810907.07</v>
      </c>
      <c r="H14" s="8">
        <f>H13</f>
        <v>13931545.810000001</v>
      </c>
      <c r="I14" s="9">
        <f>G14/F14</f>
        <v>0.21479031652358543</v>
      </c>
      <c r="J14" s="9">
        <f>H14/F14</f>
        <v>0.78520968347641462</v>
      </c>
      <c r="K14" s="1"/>
    </row>
    <row r="15" spans="3:11" ht="15" thickBot="1" x14ac:dyDescent="0.4">
      <c r="C15" s="10" t="s">
        <v>1</v>
      </c>
      <c r="D15" s="11"/>
      <c r="E15" s="11"/>
      <c r="F15" s="12">
        <f t="shared" si="0"/>
        <v>17742452.879999999</v>
      </c>
      <c r="G15" s="12">
        <f t="shared" si="0"/>
        <v>3810907.07</v>
      </c>
      <c r="H15" s="12">
        <f t="shared" si="0"/>
        <v>13931545.810000001</v>
      </c>
      <c r="I15" s="13">
        <f>I14</f>
        <v>0.21479031652358543</v>
      </c>
      <c r="J15" s="13">
        <f>J14</f>
        <v>0.78520968347641462</v>
      </c>
      <c r="K15" s="1"/>
    </row>
    <row r="16" spans="3:11" x14ac:dyDescent="0.35">
      <c r="C16" s="14"/>
    </row>
    <row r="17" spans="9:10" x14ac:dyDescent="0.3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0AB7A-DBC7-4386-ADCD-4AEE802EFE37}">
  <dimension ref="C8:K17"/>
  <sheetViews>
    <sheetView workbookViewId="0">
      <selection activeCell="H14" sqref="H14"/>
    </sheetView>
  </sheetViews>
  <sheetFormatPr defaultRowHeight="14.5" x14ac:dyDescent="0.35"/>
  <cols>
    <col min="3" max="3" width="14.1796875" bestFit="1" customWidth="1"/>
    <col min="4" max="4" width="40.81640625" bestFit="1" customWidth="1"/>
    <col min="5" max="5" width="14.1796875" bestFit="1" customWidth="1"/>
    <col min="6" max="6" width="17.7265625" customWidth="1"/>
    <col min="7" max="7" width="16" bestFit="1" customWidth="1"/>
    <col min="8" max="8" width="16.81640625" bestFit="1" customWidth="1"/>
    <col min="9" max="9" width="17.81640625" bestFit="1" customWidth="1"/>
    <col min="10" max="10" width="18.26953125" bestFit="1" customWidth="1"/>
  </cols>
  <sheetData>
    <row r="8" spans="3:11" x14ac:dyDescent="0.35">
      <c r="D8" s="18" t="s">
        <v>17</v>
      </c>
      <c r="E8" s="18"/>
      <c r="F8" s="18"/>
      <c r="G8" s="18"/>
      <c r="H8" s="18"/>
      <c r="I8" s="18"/>
    </row>
    <row r="9" spans="3:11" x14ac:dyDescent="0.35">
      <c r="D9" s="18"/>
      <c r="E9" s="18"/>
      <c r="F9" s="18"/>
      <c r="G9" s="18"/>
      <c r="H9" s="18"/>
      <c r="I9" s="18"/>
    </row>
    <row r="10" spans="3:11" ht="15" thickBot="1" x14ac:dyDescent="0.4"/>
    <row r="11" spans="3:11" ht="22.5" customHeight="1" x14ac:dyDescent="0.3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" thickBot="1" x14ac:dyDescent="0.4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5" x14ac:dyDescent="0.35">
      <c r="C13" s="2">
        <v>48062</v>
      </c>
      <c r="D13" s="3" t="s">
        <v>3</v>
      </c>
      <c r="E13" s="3"/>
      <c r="F13" s="4">
        <f>G13+H13</f>
        <v>61362857.230000004</v>
      </c>
      <c r="G13" s="4">
        <v>12193623.890000001</v>
      </c>
      <c r="H13" s="4">
        <v>49169233.340000004</v>
      </c>
      <c r="I13" s="5">
        <f>G13/F13</f>
        <v>0.19871343089999721</v>
      </c>
      <c r="J13" s="5">
        <f>H13/F13</f>
        <v>0.80128656910000273</v>
      </c>
      <c r="K13" s="1"/>
    </row>
    <row r="14" spans="3:11" ht="16" thickBot="1" x14ac:dyDescent="0.4">
      <c r="C14" s="2"/>
      <c r="D14" s="6"/>
      <c r="E14" s="7" t="s">
        <v>2</v>
      </c>
      <c r="F14" s="8">
        <f t="shared" ref="F14:H15" si="0">F13</f>
        <v>61362857.230000004</v>
      </c>
      <c r="G14" s="8">
        <f t="shared" si="0"/>
        <v>12193623.890000001</v>
      </c>
      <c r="H14" s="8">
        <f>H13</f>
        <v>49169233.340000004</v>
      </c>
      <c r="I14" s="9">
        <f>G14/F14</f>
        <v>0.19871343089999721</v>
      </c>
      <c r="J14" s="9">
        <f>H14/F14</f>
        <v>0.80128656910000273</v>
      </c>
      <c r="K14" s="1"/>
    </row>
    <row r="15" spans="3:11" ht="15" thickBot="1" x14ac:dyDescent="0.4">
      <c r="C15" s="10" t="s">
        <v>1</v>
      </c>
      <c r="D15" s="11"/>
      <c r="E15" s="11"/>
      <c r="F15" s="12">
        <f t="shared" si="0"/>
        <v>61362857.230000004</v>
      </c>
      <c r="G15" s="12">
        <f t="shared" si="0"/>
        <v>12193623.890000001</v>
      </c>
      <c r="H15" s="12">
        <f t="shared" si="0"/>
        <v>49169233.340000004</v>
      </c>
      <c r="I15" s="13">
        <f>I14</f>
        <v>0.19871343089999721</v>
      </c>
      <c r="J15" s="13">
        <f>J14</f>
        <v>0.80128656910000273</v>
      </c>
      <c r="K15" s="1"/>
    </row>
    <row r="16" spans="3:11" x14ac:dyDescent="0.35">
      <c r="C16" s="14"/>
    </row>
    <row r="17" spans="9:10" x14ac:dyDescent="0.3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C0685-29E2-4345-9D79-461E0301FD7D}">
  <dimension ref="C8:K17"/>
  <sheetViews>
    <sheetView workbookViewId="0">
      <selection activeCell="H14" sqref="H14"/>
    </sheetView>
  </sheetViews>
  <sheetFormatPr defaultRowHeight="14.5" x14ac:dyDescent="0.35"/>
  <cols>
    <col min="3" max="3" width="14.1796875" bestFit="1" customWidth="1"/>
    <col min="4" max="4" width="40.81640625" bestFit="1" customWidth="1"/>
    <col min="5" max="5" width="14.1796875" bestFit="1" customWidth="1"/>
    <col min="6" max="6" width="17.7265625" customWidth="1"/>
    <col min="7" max="7" width="16" bestFit="1" customWidth="1"/>
    <col min="8" max="8" width="16.81640625" bestFit="1" customWidth="1"/>
    <col min="9" max="9" width="17.81640625" bestFit="1" customWidth="1"/>
    <col min="10" max="10" width="18.26953125" bestFit="1" customWidth="1"/>
  </cols>
  <sheetData>
    <row r="8" spans="3:11" x14ac:dyDescent="0.35">
      <c r="D8" s="18" t="s">
        <v>18</v>
      </c>
      <c r="E8" s="18"/>
      <c r="F8" s="18"/>
      <c r="G8" s="18"/>
      <c r="H8" s="18"/>
      <c r="I8" s="18"/>
    </row>
    <row r="9" spans="3:11" x14ac:dyDescent="0.35">
      <c r="D9" s="18"/>
      <c r="E9" s="18"/>
      <c r="F9" s="18"/>
      <c r="G9" s="18"/>
      <c r="H9" s="18"/>
      <c r="I9" s="18"/>
    </row>
    <row r="10" spans="3:11" ht="15" thickBot="1" x14ac:dyDescent="0.4"/>
    <row r="11" spans="3:11" ht="22.5" customHeight="1" x14ac:dyDescent="0.3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" thickBot="1" x14ac:dyDescent="0.4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5" x14ac:dyDescent="0.35">
      <c r="C13" s="2">
        <v>48062</v>
      </c>
      <c r="D13" s="3" t="s">
        <v>3</v>
      </c>
      <c r="E13" s="3"/>
      <c r="F13" s="4">
        <f>G13+H13</f>
        <v>29397715.959999997</v>
      </c>
      <c r="G13" s="4">
        <v>6443059.7199999997</v>
      </c>
      <c r="H13" s="4">
        <v>22954656.239999998</v>
      </c>
      <c r="I13" s="5">
        <f>G13/F13</f>
        <v>0.2191687180312494</v>
      </c>
      <c r="J13" s="5">
        <f>H13/F13</f>
        <v>0.78083128196875062</v>
      </c>
      <c r="K13" s="1"/>
    </row>
    <row r="14" spans="3:11" ht="16" thickBot="1" x14ac:dyDescent="0.4">
      <c r="C14" s="2"/>
      <c r="D14" s="6"/>
      <c r="E14" s="7" t="s">
        <v>2</v>
      </c>
      <c r="F14" s="8">
        <f t="shared" ref="F14:H15" si="0">F13</f>
        <v>29397715.959999997</v>
      </c>
      <c r="G14" s="8">
        <f t="shared" si="0"/>
        <v>6443059.7199999997</v>
      </c>
      <c r="H14" s="8">
        <f>H13</f>
        <v>22954656.239999998</v>
      </c>
      <c r="I14" s="9">
        <f>G14/F14</f>
        <v>0.2191687180312494</v>
      </c>
      <c r="J14" s="9">
        <f>H14/F14</f>
        <v>0.78083128196875062</v>
      </c>
      <c r="K14" s="1"/>
    </row>
    <row r="15" spans="3:11" ht="15" thickBot="1" x14ac:dyDescent="0.4">
      <c r="C15" s="10" t="s">
        <v>1</v>
      </c>
      <c r="D15" s="11"/>
      <c r="E15" s="11"/>
      <c r="F15" s="12">
        <f t="shared" si="0"/>
        <v>29397715.959999997</v>
      </c>
      <c r="G15" s="12">
        <f t="shared" si="0"/>
        <v>6443059.7199999997</v>
      </c>
      <c r="H15" s="12">
        <f t="shared" si="0"/>
        <v>22954656.239999998</v>
      </c>
      <c r="I15" s="13">
        <f>I14</f>
        <v>0.2191687180312494</v>
      </c>
      <c r="J15" s="13">
        <f>J14</f>
        <v>0.78083128196875062</v>
      </c>
      <c r="K15" s="1"/>
    </row>
    <row r="16" spans="3:11" x14ac:dyDescent="0.35">
      <c r="C16" s="14"/>
    </row>
    <row r="17" spans="9:10" x14ac:dyDescent="0.3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80F8C-EA6B-44CF-8EDC-E90027DD425C}">
  <dimension ref="C8:K17"/>
  <sheetViews>
    <sheetView workbookViewId="0">
      <selection activeCell="H14" sqref="H14"/>
    </sheetView>
  </sheetViews>
  <sheetFormatPr defaultRowHeight="14.5" x14ac:dyDescent="0.35"/>
  <cols>
    <col min="3" max="3" width="14.1796875" bestFit="1" customWidth="1"/>
    <col min="4" max="4" width="40.81640625" bestFit="1" customWidth="1"/>
    <col min="5" max="5" width="14.1796875" bestFit="1" customWidth="1"/>
    <col min="6" max="6" width="17.7265625" customWidth="1"/>
    <col min="7" max="7" width="16" bestFit="1" customWidth="1"/>
    <col min="8" max="8" width="16.81640625" bestFit="1" customWidth="1"/>
    <col min="9" max="9" width="17.81640625" bestFit="1" customWidth="1"/>
    <col min="10" max="10" width="18.26953125" bestFit="1" customWidth="1"/>
  </cols>
  <sheetData>
    <row r="8" spans="3:11" x14ac:dyDescent="0.35">
      <c r="D8" s="18" t="s">
        <v>19</v>
      </c>
      <c r="E8" s="18"/>
      <c r="F8" s="18"/>
      <c r="G8" s="18"/>
      <c r="H8" s="18"/>
      <c r="I8" s="18"/>
    </row>
    <row r="9" spans="3:11" x14ac:dyDescent="0.35">
      <c r="D9" s="18"/>
      <c r="E9" s="18"/>
      <c r="F9" s="18"/>
      <c r="G9" s="18"/>
      <c r="H9" s="18"/>
      <c r="I9" s="18"/>
    </row>
    <row r="10" spans="3:11" ht="15" thickBot="1" x14ac:dyDescent="0.4"/>
    <row r="11" spans="3:11" ht="22.5" customHeight="1" x14ac:dyDescent="0.3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" thickBot="1" x14ac:dyDescent="0.4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5" x14ac:dyDescent="0.35">
      <c r="C13" s="2">
        <v>48062</v>
      </c>
      <c r="D13" s="3" t="s">
        <v>3</v>
      </c>
      <c r="E13" s="3"/>
      <c r="F13" s="4">
        <f>G13+H13</f>
        <v>53251500.299999997</v>
      </c>
      <c r="G13" s="4">
        <v>10490395.83</v>
      </c>
      <c r="H13" s="4">
        <v>42761104.469999999</v>
      </c>
      <c r="I13" s="5">
        <f>G13/F13</f>
        <v>0.19699718826513515</v>
      </c>
      <c r="J13" s="5">
        <f>H13/F13</f>
        <v>0.80300281173486487</v>
      </c>
      <c r="K13" s="1"/>
    </row>
    <row r="14" spans="3:11" ht="16" thickBot="1" x14ac:dyDescent="0.4">
      <c r="C14" s="2"/>
      <c r="D14" s="6"/>
      <c r="E14" s="7" t="s">
        <v>2</v>
      </c>
      <c r="F14" s="8">
        <f t="shared" ref="F14:H15" si="0">F13</f>
        <v>53251500.299999997</v>
      </c>
      <c r="G14" s="8">
        <f t="shared" si="0"/>
        <v>10490395.83</v>
      </c>
      <c r="H14" s="8">
        <f>H13</f>
        <v>42761104.469999999</v>
      </c>
      <c r="I14" s="9">
        <f>G14/F14</f>
        <v>0.19699718826513515</v>
      </c>
      <c r="J14" s="9">
        <f>H14/F14</f>
        <v>0.80300281173486487</v>
      </c>
      <c r="K14" s="1"/>
    </row>
    <row r="15" spans="3:11" ht="15" thickBot="1" x14ac:dyDescent="0.4">
      <c r="C15" s="10" t="s">
        <v>1</v>
      </c>
      <c r="D15" s="11"/>
      <c r="E15" s="11"/>
      <c r="F15" s="12">
        <f t="shared" si="0"/>
        <v>53251500.299999997</v>
      </c>
      <c r="G15" s="12">
        <f t="shared" si="0"/>
        <v>10490395.83</v>
      </c>
      <c r="H15" s="12">
        <f t="shared" si="0"/>
        <v>42761104.469999999</v>
      </c>
      <c r="I15" s="13">
        <f>I14</f>
        <v>0.19699718826513515</v>
      </c>
      <c r="J15" s="13">
        <f>J14</f>
        <v>0.80300281173486487</v>
      </c>
      <c r="K15" s="1"/>
    </row>
    <row r="16" spans="3:11" x14ac:dyDescent="0.35">
      <c r="C16" s="14"/>
    </row>
    <row r="17" spans="9:10" x14ac:dyDescent="0.3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26894-89B8-4174-A3DF-CC0D54D5CE1D}">
  <dimension ref="C8:K17"/>
  <sheetViews>
    <sheetView workbookViewId="0">
      <selection activeCell="H14" sqref="H14"/>
    </sheetView>
  </sheetViews>
  <sheetFormatPr defaultRowHeight="14.5" x14ac:dyDescent="0.35"/>
  <cols>
    <col min="3" max="3" width="14.1796875" bestFit="1" customWidth="1"/>
    <col min="4" max="4" width="40.81640625" bestFit="1" customWidth="1"/>
    <col min="5" max="5" width="14.1796875" bestFit="1" customWidth="1"/>
    <col min="6" max="6" width="17.7265625" customWidth="1"/>
    <col min="7" max="7" width="16" bestFit="1" customWidth="1"/>
    <col min="8" max="8" width="16.81640625" bestFit="1" customWidth="1"/>
    <col min="9" max="9" width="17.81640625" bestFit="1" customWidth="1"/>
    <col min="10" max="10" width="18.26953125" bestFit="1" customWidth="1"/>
  </cols>
  <sheetData>
    <row r="8" spans="3:11" x14ac:dyDescent="0.35">
      <c r="D8" s="18" t="s">
        <v>20</v>
      </c>
      <c r="E8" s="18"/>
      <c r="F8" s="18"/>
      <c r="G8" s="18"/>
      <c r="H8" s="18"/>
      <c r="I8" s="18"/>
    </row>
    <row r="9" spans="3:11" x14ac:dyDescent="0.35">
      <c r="D9" s="18"/>
      <c r="E9" s="18"/>
      <c r="F9" s="18"/>
      <c r="G9" s="18"/>
      <c r="H9" s="18"/>
      <c r="I9" s="18"/>
    </row>
    <row r="10" spans="3:11" ht="15" thickBot="1" x14ac:dyDescent="0.4"/>
    <row r="11" spans="3:11" ht="22.5" customHeight="1" x14ac:dyDescent="0.3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" thickBot="1" x14ac:dyDescent="0.4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5" x14ac:dyDescent="0.35">
      <c r="C13" s="2">
        <v>48062</v>
      </c>
      <c r="D13" s="3" t="s">
        <v>3</v>
      </c>
      <c r="E13" s="3"/>
      <c r="F13" s="4">
        <f>G13+H13</f>
        <v>51081682.159999996</v>
      </c>
      <c r="G13" s="4">
        <v>9462353.7300000004</v>
      </c>
      <c r="H13" s="4">
        <v>41619328.43</v>
      </c>
      <c r="I13" s="5">
        <f>G13/F13</f>
        <v>0.18523966576436646</v>
      </c>
      <c r="J13" s="5">
        <f>H13/F13</f>
        <v>0.81476033423563365</v>
      </c>
      <c r="K13" s="1"/>
    </row>
    <row r="14" spans="3:11" ht="16" thickBot="1" x14ac:dyDescent="0.4">
      <c r="C14" s="2"/>
      <c r="D14" s="6"/>
      <c r="E14" s="7" t="s">
        <v>2</v>
      </c>
      <c r="F14" s="8">
        <f t="shared" ref="F14:H15" si="0">F13</f>
        <v>51081682.159999996</v>
      </c>
      <c r="G14" s="8">
        <f t="shared" si="0"/>
        <v>9462353.7300000004</v>
      </c>
      <c r="H14" s="8">
        <f>H13</f>
        <v>41619328.43</v>
      </c>
      <c r="I14" s="9">
        <f>G14/F14</f>
        <v>0.18523966576436646</v>
      </c>
      <c r="J14" s="9">
        <f>H14/F14</f>
        <v>0.81476033423563365</v>
      </c>
      <c r="K14" s="1"/>
    </row>
    <row r="15" spans="3:11" ht="15" thickBot="1" x14ac:dyDescent="0.4">
      <c r="C15" s="10" t="s">
        <v>1</v>
      </c>
      <c r="D15" s="11"/>
      <c r="E15" s="11"/>
      <c r="F15" s="12">
        <f t="shared" si="0"/>
        <v>51081682.159999996</v>
      </c>
      <c r="G15" s="12">
        <f t="shared" si="0"/>
        <v>9462353.7300000004</v>
      </c>
      <c r="H15" s="12">
        <f t="shared" si="0"/>
        <v>41619328.43</v>
      </c>
      <c r="I15" s="13">
        <f>I14</f>
        <v>0.18523966576436646</v>
      </c>
      <c r="J15" s="13">
        <f>J14</f>
        <v>0.81476033423563365</v>
      </c>
      <c r="K15" s="1"/>
    </row>
    <row r="16" spans="3:11" x14ac:dyDescent="0.35">
      <c r="C16" s="14"/>
    </row>
    <row r="17" spans="9:10" x14ac:dyDescent="0.3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ADE6EF-2F0C-46E5-A6E0-082E8F4EAA09}">
  <dimension ref="C8:K17"/>
  <sheetViews>
    <sheetView workbookViewId="0">
      <selection activeCell="H14" sqref="H14"/>
    </sheetView>
  </sheetViews>
  <sheetFormatPr defaultRowHeight="14.5" x14ac:dyDescent="0.35"/>
  <cols>
    <col min="3" max="3" width="14.1796875" bestFit="1" customWidth="1"/>
    <col min="4" max="4" width="40.81640625" bestFit="1" customWidth="1"/>
    <col min="5" max="5" width="14.1796875" bestFit="1" customWidth="1"/>
    <col min="6" max="6" width="17.7265625" customWidth="1"/>
    <col min="7" max="7" width="16" bestFit="1" customWidth="1"/>
    <col min="8" max="8" width="16.81640625" bestFit="1" customWidth="1"/>
    <col min="9" max="9" width="17.81640625" bestFit="1" customWidth="1"/>
    <col min="10" max="10" width="18.26953125" bestFit="1" customWidth="1"/>
  </cols>
  <sheetData>
    <row r="8" spans="3:11" x14ac:dyDescent="0.35">
      <c r="D8" s="18" t="s">
        <v>21</v>
      </c>
      <c r="E8" s="18"/>
      <c r="F8" s="18"/>
      <c r="G8" s="18"/>
      <c r="H8" s="18"/>
      <c r="I8" s="18"/>
    </row>
    <row r="9" spans="3:11" x14ac:dyDescent="0.35">
      <c r="D9" s="18"/>
      <c r="E9" s="18"/>
      <c r="F9" s="18"/>
      <c r="G9" s="18"/>
      <c r="H9" s="18"/>
      <c r="I9" s="18"/>
    </row>
    <row r="10" spans="3:11" ht="15" thickBot="1" x14ac:dyDescent="0.4"/>
    <row r="11" spans="3:11" ht="22.5" customHeight="1" x14ac:dyDescent="0.3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" thickBot="1" x14ac:dyDescent="0.4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5" x14ac:dyDescent="0.35">
      <c r="C13" s="2">
        <v>48062</v>
      </c>
      <c r="D13" s="3" t="s">
        <v>3</v>
      </c>
      <c r="E13" s="3"/>
      <c r="F13" s="4">
        <f>G13+H13</f>
        <v>4385879.34</v>
      </c>
      <c r="G13" s="4">
        <v>935558.61</v>
      </c>
      <c r="H13" s="4">
        <v>3450320.73</v>
      </c>
      <c r="I13" s="5">
        <f>G13/F13</f>
        <v>0.21331152489024013</v>
      </c>
      <c r="J13" s="5">
        <f>H13/F13</f>
        <v>0.78668847510975992</v>
      </c>
      <c r="K13" s="1"/>
    </row>
    <row r="14" spans="3:11" ht="16" thickBot="1" x14ac:dyDescent="0.4">
      <c r="C14" s="2"/>
      <c r="D14" s="6"/>
      <c r="E14" s="7" t="s">
        <v>2</v>
      </c>
      <c r="F14" s="8">
        <f t="shared" ref="F14:H15" si="0">F13</f>
        <v>4385879.34</v>
      </c>
      <c r="G14" s="8">
        <f t="shared" si="0"/>
        <v>935558.61</v>
      </c>
      <c r="H14" s="8">
        <f>H13</f>
        <v>3450320.73</v>
      </c>
      <c r="I14" s="9">
        <f>G14/F14</f>
        <v>0.21331152489024013</v>
      </c>
      <c r="J14" s="9">
        <f>H14/F14</f>
        <v>0.78668847510975992</v>
      </c>
      <c r="K14" s="1"/>
    </row>
    <row r="15" spans="3:11" ht="15" thickBot="1" x14ac:dyDescent="0.4">
      <c r="C15" s="10" t="s">
        <v>1</v>
      </c>
      <c r="D15" s="11"/>
      <c r="E15" s="11"/>
      <c r="F15" s="12">
        <f t="shared" si="0"/>
        <v>4385879.34</v>
      </c>
      <c r="G15" s="12">
        <f t="shared" si="0"/>
        <v>935558.61</v>
      </c>
      <c r="H15" s="12">
        <f t="shared" si="0"/>
        <v>3450320.73</v>
      </c>
      <c r="I15" s="13">
        <f>I14</f>
        <v>0.21331152489024013</v>
      </c>
      <c r="J15" s="13">
        <f>J14</f>
        <v>0.78668847510975992</v>
      </c>
      <c r="K15" s="1"/>
    </row>
    <row r="16" spans="3:11" x14ac:dyDescent="0.35">
      <c r="C16" s="14"/>
    </row>
    <row r="17" spans="9:10" x14ac:dyDescent="0.3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31</vt:i4>
      </vt:variant>
    </vt:vector>
  </HeadingPairs>
  <TitlesOfParts>
    <vt:vector size="31" baseType="lpstr">
      <vt:lpstr>48062 - JANEIRO 2025 Hora</vt:lpstr>
      <vt:lpstr>48062 - FEVEREIRO 2025 Hora </vt:lpstr>
      <vt:lpstr>48062 - MARÇO 2025 Hora</vt:lpstr>
      <vt:lpstr>48062 - ABRIL 2025 Hora</vt:lpstr>
      <vt:lpstr>48062 - BONUS 2025 Hora</vt:lpstr>
      <vt:lpstr>48062 - BONUS 2025 Hora SUPLEME</vt:lpstr>
      <vt:lpstr>48062 - MAIO 2025 Hora</vt:lpstr>
      <vt:lpstr>48062 - MAIO 2025 FINAL Hora</vt:lpstr>
      <vt:lpstr>48062 - JUNHO 2025 Hora </vt:lpstr>
      <vt:lpstr>48062 - JULHO 2025 Hora </vt:lpstr>
      <vt:lpstr>48062 - AGOSTO 2025 Hora</vt:lpstr>
      <vt:lpstr>48062 - SETEMBRO 2025 Hora</vt:lpstr>
      <vt:lpstr>48062 - OUTUBRO 2025 Hora</vt:lpstr>
      <vt:lpstr>48062 - 13 01 2025 Hora </vt:lpstr>
      <vt:lpstr>48062 - NOVEMBRO 2025 Hora</vt:lpstr>
      <vt:lpstr>48062 - FEVEREIRO 2024 Hora</vt:lpstr>
      <vt:lpstr>48062 - MARÇO 2024 Hora</vt:lpstr>
      <vt:lpstr>48062 - ABRIL 2024 Hora</vt:lpstr>
      <vt:lpstr>48062 - MAIO 2024 Hora </vt:lpstr>
      <vt:lpstr>48062 - JUNHO 2024 Hora</vt:lpstr>
      <vt:lpstr>48062 - JULHO 2024 Hora</vt:lpstr>
      <vt:lpstr>48062 - AGOSTO 2024 Hora </vt:lpstr>
      <vt:lpstr>48062 - SETEMBRO 2024 Hora </vt:lpstr>
      <vt:lpstr>48062 - OUTUBRO 2024 Hora</vt:lpstr>
      <vt:lpstr>48062 - BONUS 2024 Hora</vt:lpstr>
      <vt:lpstr>48062 - 13-01 PARCELA 2024 Hora</vt:lpstr>
      <vt:lpstr>48062 - NOVEMBRO 2024 Hora</vt:lpstr>
      <vt:lpstr>48062 - 13-02 PARCELA 2024 </vt:lpstr>
      <vt:lpstr>48062 - DEZEMBRO 2024 Hora </vt:lpstr>
      <vt:lpstr>48062 - FERIAS COLETI 2024 Hora</vt:lpstr>
      <vt:lpstr>48062 -13 RECALCULO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Willian de Oliveira Salazar</dc:creator>
  <cp:lastModifiedBy>Ida Maria Penha Ribeiro</cp:lastModifiedBy>
  <dcterms:created xsi:type="dcterms:W3CDTF">2022-04-25T13:43:56Z</dcterms:created>
  <dcterms:modified xsi:type="dcterms:W3CDTF">2025-12-02T19:33:36Z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f380b4d-8a71-4241-982c-3816ad3ce8fc_Enabled">
    <vt:lpwstr>true</vt:lpwstr>
  </property>
  <property fmtid="{D5CDD505-2E9C-101B-9397-08002B2CF9AE}" pid="3" name="MSIP_Label_ff380b4d-8a71-4241-982c-3816ad3ce8fc_SetDate">
    <vt:lpwstr>2022-06-27T17:34:39Z</vt:lpwstr>
  </property>
  <property fmtid="{D5CDD505-2E9C-101B-9397-08002B2CF9AE}" pid="4" name="MSIP_Label_ff380b4d-8a71-4241-982c-3816ad3ce8fc_Method">
    <vt:lpwstr>Standard</vt:lpwstr>
  </property>
  <property fmtid="{D5CDD505-2E9C-101B-9397-08002B2CF9AE}" pid="5" name="MSIP_Label_ff380b4d-8a71-4241-982c-3816ad3ce8fc_Name">
    <vt:lpwstr>defa4170-0d19-0005-0004-bc88714345d2</vt:lpwstr>
  </property>
  <property fmtid="{D5CDD505-2E9C-101B-9397-08002B2CF9AE}" pid="6" name="MSIP_Label_ff380b4d-8a71-4241-982c-3816ad3ce8fc_SiteId">
    <vt:lpwstr>eabe64c5-68f5-4a76-8301-9577a679e449</vt:lpwstr>
  </property>
  <property fmtid="{D5CDD505-2E9C-101B-9397-08002B2CF9AE}" pid="7" name="MSIP_Label_ff380b4d-8a71-4241-982c-3816ad3ce8fc_ActionId">
    <vt:lpwstr>024e0cf5-3ee5-4aea-a367-bf35f522133f</vt:lpwstr>
  </property>
  <property fmtid="{D5CDD505-2E9C-101B-9397-08002B2CF9AE}" pid="8" name="MSIP_Label_ff380b4d-8a71-4241-982c-3816ad3ce8fc_ContentBits">
    <vt:lpwstr>0</vt:lpwstr>
  </property>
</Properties>
</file>